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s\Desktop\"/>
    </mc:Choice>
  </mc:AlternateContent>
  <bookViews>
    <workbookView xWindow="0" yWindow="0" windowWidth="19200" windowHeight="1164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2" i="1"/>
  <c r="Q7" i="1"/>
  <c r="O7" i="1"/>
  <c r="S7" i="1"/>
  <c r="K7" i="1"/>
  <c r="I7" i="1"/>
  <c r="M7" i="1"/>
  <c r="G7" i="1"/>
  <c r="E7" i="1"/>
  <c r="F4" i="1"/>
  <c r="H4" i="1"/>
  <c r="J4" i="1"/>
  <c r="L4" i="1"/>
  <c r="N4" i="1"/>
  <c r="P4" i="1"/>
  <c r="R4" i="1"/>
  <c r="D4" i="1"/>
  <c r="G6" i="1"/>
  <c r="I6" i="1"/>
  <c r="K6" i="1"/>
  <c r="M6" i="1"/>
  <c r="O6" i="1"/>
  <c r="Q6" i="1"/>
  <c r="S6" i="1"/>
  <c r="E6" i="1"/>
  <c r="G5" i="1"/>
  <c r="I5" i="1"/>
  <c r="K5" i="1"/>
  <c r="M5" i="1"/>
  <c r="O5" i="1"/>
  <c r="Q5" i="1"/>
  <c r="S5" i="1"/>
  <c r="E5" i="1"/>
  <c r="F3" i="1"/>
  <c r="H3" i="1"/>
  <c r="J3" i="1"/>
  <c r="L3" i="1"/>
  <c r="N3" i="1"/>
  <c r="P3" i="1"/>
  <c r="R3" i="1"/>
  <c r="D3" i="1"/>
  <c r="R2" i="1"/>
  <c r="P2" i="1"/>
  <c r="N2" i="1"/>
  <c r="L2" i="1"/>
  <c r="J2" i="1"/>
  <c r="H2" i="1"/>
  <c r="F2" i="1"/>
  <c r="D2" i="1"/>
  <c r="T82" i="1"/>
  <c r="T81" i="1"/>
  <c r="T76" i="1"/>
  <c r="T75" i="1"/>
  <c r="T70" i="1"/>
  <c r="T69" i="1"/>
  <c r="T64" i="1"/>
  <c r="T63" i="1"/>
  <c r="T58" i="1"/>
  <c r="T57" i="1"/>
  <c r="T52" i="1"/>
  <c r="T51" i="1"/>
  <c r="T46" i="1"/>
  <c r="T45" i="1"/>
  <c r="T40" i="1"/>
  <c r="T39" i="1"/>
  <c r="T34" i="1"/>
  <c r="T33" i="1"/>
  <c r="T28" i="1"/>
  <c r="T27" i="1"/>
  <c r="T22" i="1"/>
  <c r="T21" i="1"/>
  <c r="T16" i="1"/>
  <c r="T15" i="1"/>
  <c r="T10" i="1"/>
  <c r="T9" i="1"/>
  <c r="R86" i="1"/>
  <c r="P86" i="1"/>
  <c r="N86" i="1"/>
  <c r="L86" i="1"/>
  <c r="J86" i="1"/>
  <c r="H86" i="1"/>
  <c r="F86" i="1"/>
  <c r="D86" i="1"/>
  <c r="R83" i="1"/>
  <c r="P83" i="1"/>
  <c r="N83" i="1"/>
  <c r="L83" i="1"/>
  <c r="J83" i="1"/>
  <c r="H83" i="1"/>
  <c r="F83" i="1"/>
  <c r="D83" i="1"/>
  <c r="S80" i="1"/>
  <c r="Q80" i="1"/>
  <c r="O80" i="1"/>
  <c r="M80" i="1"/>
  <c r="K80" i="1"/>
  <c r="I80" i="1"/>
  <c r="G80" i="1"/>
  <c r="E80" i="1"/>
  <c r="S77" i="1"/>
  <c r="Q77" i="1"/>
  <c r="O77" i="1"/>
  <c r="M77" i="1"/>
  <c r="K77" i="1"/>
  <c r="I77" i="1"/>
  <c r="G77" i="1"/>
  <c r="E77" i="1"/>
  <c r="R74" i="1"/>
  <c r="P74" i="1"/>
  <c r="N74" i="1"/>
  <c r="L74" i="1"/>
  <c r="J74" i="1"/>
  <c r="H74" i="1"/>
  <c r="F74" i="1"/>
  <c r="D74" i="1"/>
  <c r="R71" i="1"/>
  <c r="P71" i="1"/>
  <c r="N71" i="1"/>
  <c r="L71" i="1"/>
  <c r="J71" i="1"/>
  <c r="H71" i="1"/>
  <c r="F71" i="1"/>
  <c r="D71" i="1"/>
  <c r="S68" i="1"/>
  <c r="Q68" i="1"/>
  <c r="O68" i="1"/>
  <c r="M68" i="1"/>
  <c r="K68" i="1"/>
  <c r="I68" i="1"/>
  <c r="G68" i="1"/>
  <c r="E68" i="1"/>
  <c r="S65" i="1"/>
  <c r="Q65" i="1"/>
  <c r="O65" i="1"/>
  <c r="M65" i="1"/>
  <c r="K65" i="1"/>
  <c r="I65" i="1"/>
  <c r="G65" i="1"/>
  <c r="E65" i="1"/>
  <c r="R62" i="1"/>
  <c r="P62" i="1"/>
  <c r="N62" i="1"/>
  <c r="L62" i="1"/>
  <c r="J62" i="1"/>
  <c r="H62" i="1"/>
  <c r="F62" i="1"/>
  <c r="D62" i="1"/>
  <c r="R59" i="1"/>
  <c r="P59" i="1"/>
  <c r="N59" i="1"/>
  <c r="L59" i="1"/>
  <c r="J59" i="1"/>
  <c r="H59" i="1"/>
  <c r="F59" i="1"/>
  <c r="D59" i="1"/>
  <c r="S56" i="1"/>
  <c r="Q56" i="1"/>
  <c r="O56" i="1"/>
  <c r="M56" i="1"/>
  <c r="K56" i="1"/>
  <c r="I56" i="1"/>
  <c r="G56" i="1"/>
  <c r="E56" i="1"/>
  <c r="S53" i="1"/>
  <c r="Q53" i="1"/>
  <c r="O53" i="1"/>
  <c r="M53" i="1"/>
  <c r="K53" i="1"/>
  <c r="I53" i="1"/>
  <c r="G53" i="1"/>
  <c r="E53" i="1"/>
  <c r="R50" i="1"/>
  <c r="P50" i="1"/>
  <c r="N50" i="1"/>
  <c r="L50" i="1"/>
  <c r="J50" i="1"/>
  <c r="H50" i="1"/>
  <c r="F50" i="1"/>
  <c r="D50" i="1"/>
  <c r="R47" i="1"/>
  <c r="P47" i="1"/>
  <c r="N47" i="1"/>
  <c r="L47" i="1"/>
  <c r="J47" i="1"/>
  <c r="H47" i="1"/>
  <c r="F47" i="1"/>
  <c r="D47" i="1"/>
  <c r="S44" i="1"/>
  <c r="Q44" i="1"/>
  <c r="O44" i="1"/>
  <c r="M44" i="1"/>
  <c r="K44" i="1"/>
  <c r="I44" i="1"/>
  <c r="G44" i="1"/>
  <c r="E44" i="1"/>
  <c r="T44" i="1" s="1"/>
  <c r="S41" i="1"/>
  <c r="Q41" i="1"/>
  <c r="O41" i="1"/>
  <c r="M41" i="1"/>
  <c r="K41" i="1"/>
  <c r="I41" i="1"/>
  <c r="G41" i="1"/>
  <c r="E41" i="1"/>
  <c r="R38" i="1"/>
  <c r="P38" i="1"/>
  <c r="N38" i="1"/>
  <c r="L38" i="1"/>
  <c r="J38" i="1"/>
  <c r="H38" i="1"/>
  <c r="F38" i="1"/>
  <c r="D38" i="1"/>
  <c r="R35" i="1"/>
  <c r="P35" i="1"/>
  <c r="N35" i="1"/>
  <c r="L35" i="1"/>
  <c r="J35" i="1"/>
  <c r="H35" i="1"/>
  <c r="F35" i="1"/>
  <c r="D35" i="1"/>
  <c r="S32" i="1"/>
  <c r="Q32" i="1"/>
  <c r="O32" i="1"/>
  <c r="K32" i="1"/>
  <c r="S29" i="1"/>
  <c r="Q29" i="1"/>
  <c r="O29" i="1"/>
  <c r="M29" i="1"/>
  <c r="K29" i="1"/>
  <c r="I29" i="1"/>
  <c r="G29" i="1"/>
  <c r="E29" i="1"/>
  <c r="R26" i="1"/>
  <c r="P26" i="1"/>
  <c r="N26" i="1"/>
  <c r="L26" i="1"/>
  <c r="J26" i="1"/>
  <c r="H26" i="1"/>
  <c r="F26" i="1"/>
  <c r="D26" i="1"/>
  <c r="R23" i="1"/>
  <c r="P23" i="1"/>
  <c r="N23" i="1"/>
  <c r="L23" i="1"/>
  <c r="J23" i="1"/>
  <c r="H23" i="1"/>
  <c r="F23" i="1"/>
  <c r="D23" i="1"/>
  <c r="M17" i="1"/>
  <c r="F14" i="1"/>
  <c r="H14" i="1"/>
  <c r="J14" i="1"/>
  <c r="L14" i="1"/>
  <c r="N14" i="1"/>
  <c r="P14" i="1"/>
  <c r="R14" i="1"/>
  <c r="S17" i="1"/>
  <c r="Q17" i="1"/>
  <c r="O17" i="1"/>
  <c r="K17" i="1"/>
  <c r="I17" i="1"/>
  <c r="G17" i="1"/>
  <c r="E17" i="1"/>
  <c r="T17" i="1" s="1"/>
  <c r="F11" i="1"/>
  <c r="H11" i="1"/>
  <c r="J11" i="1"/>
  <c r="L11" i="1"/>
  <c r="N11" i="1"/>
  <c r="P11" i="1"/>
  <c r="R11" i="1"/>
  <c r="D11" i="1"/>
  <c r="T11" i="1" s="1"/>
  <c r="I20" i="1"/>
  <c r="T20" i="1" s="1"/>
  <c r="K20" i="1"/>
  <c r="O20" i="1"/>
  <c r="S20" i="1"/>
  <c r="D14" i="1"/>
  <c r="T14" i="1" s="1"/>
  <c r="T86" i="1" l="1"/>
  <c r="T83" i="1"/>
  <c r="T77" i="1"/>
  <c r="T80" i="1"/>
  <c r="T74" i="1"/>
  <c r="T71" i="1"/>
  <c r="T65" i="1"/>
  <c r="T68" i="1"/>
  <c r="T62" i="1"/>
  <c r="T59" i="1"/>
  <c r="T56" i="1"/>
  <c r="T53" i="1"/>
  <c r="T50" i="1"/>
  <c r="T47" i="1"/>
  <c r="T41" i="1"/>
  <c r="T35" i="1"/>
  <c r="T38" i="1"/>
  <c r="T32" i="1"/>
  <c r="T29" i="1"/>
  <c r="T23" i="1"/>
  <c r="T26" i="1"/>
</calcChain>
</file>

<file path=xl/sharedStrings.xml><?xml version="1.0" encoding="utf-8"?>
<sst xmlns="http://schemas.openxmlformats.org/spreadsheetml/2006/main" count="131" uniqueCount="29">
  <si>
    <t>ODO</t>
  </si>
  <si>
    <t>ENOB</t>
  </si>
  <si>
    <t>FIII</t>
  </si>
  <si>
    <t>F14</t>
  </si>
  <si>
    <t>FIV</t>
  </si>
  <si>
    <t>F16</t>
  </si>
  <si>
    <t>FV</t>
  </si>
  <si>
    <t>F18</t>
  </si>
  <si>
    <t>FVI</t>
  </si>
  <si>
    <t>F20</t>
  </si>
  <si>
    <t>NIII</t>
  </si>
  <si>
    <t>N14</t>
  </si>
  <si>
    <t>NIV</t>
  </si>
  <si>
    <t>N16</t>
  </si>
  <si>
    <t>NV</t>
  </si>
  <si>
    <t>N18</t>
  </si>
  <si>
    <t>NVI</t>
  </si>
  <si>
    <t>N20</t>
  </si>
  <si>
    <t>létszám</t>
  </si>
  <si>
    <t>Dq</t>
  </si>
  <si>
    <t>Dq %</t>
  </si>
  <si>
    <t>győztes idő</t>
  </si>
  <si>
    <t>legrosszabb idő</t>
  </si>
  <si>
    <t>LR/Gy idő</t>
  </si>
  <si>
    <t>AB döntő</t>
  </si>
  <si>
    <t>átlaglétszám</t>
  </si>
  <si>
    <t>átlag LR/Gy idő</t>
  </si>
  <si>
    <t>átlag Dq %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</si>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</sst>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9" fontId="0" fillId="0" borderId="4" xfId="1" applyFont="1" applyBorder="1"/>
    <xf numFmtId="9" fontId="0" fillId="0" borderId="0" xfId="1" applyFont="1" applyBorder="1"/>
    <xf numFmtId="9" fontId="0" fillId="0" borderId="5" xfId="1" applyFont="1" applyBorder="1"/>
    <xf numFmtId="46" fontId="0" fillId="0" borderId="0" xfId="0" applyNumberFormat="1" applyBorder="1"/>
    <xf numFmtId="0" fontId="0" fillId="0" borderId="6" xfId="0" applyBorder="1"/>
    <xf numFmtId="0" fontId="0" fillId="0" borderId="7" xfId="0" applyBorder="1"/>
    <xf numFmtId="9" fontId="0" fillId="0" borderId="7" xfId="1" applyFont="1" applyBorder="1"/>
    <xf numFmtId="9" fontId="0" fillId="0" borderId="8" xfId="1" applyFont="1" applyBorder="1"/>
    <xf numFmtId="2" fontId="0" fillId="0" borderId="7" xfId="0" applyNumberFormat="1" applyBorder="1"/>
    <xf numFmtId="0" fontId="2" fillId="0" borderId="0" xfId="0" applyFont="1" applyBorder="1"/>
    <xf numFmtId="1" fontId="2" fillId="0" borderId="0" xfId="0" applyNumberFormat="1" applyFont="1" applyBorder="1"/>
    <xf numFmtId="9" fontId="2" fillId="0" borderId="0" xfId="1" applyFont="1" applyBorder="1"/>
    <xf numFmtId="1" fontId="2" fillId="0" borderId="10" xfId="0" applyNumberFormat="1" applyFont="1" applyBorder="1"/>
    <xf numFmtId="9" fontId="2" fillId="0" borderId="10" xfId="1" applyFont="1" applyBorder="1"/>
    <xf numFmtId="9" fontId="2" fillId="0" borderId="11" xfId="1" applyFont="1" applyBorder="1"/>
    <xf numFmtId="0" fontId="2" fillId="0" borderId="9" xfId="0" applyFont="1" applyBorder="1"/>
    <xf numFmtId="0" fontId="2" fillId="2" borderId="0" xfId="0" applyFont="1" applyFill="1" applyBorder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workbookViewId="0">
      <pane ySplit="8" topLeftCell="A9" activePane="bottomLeft" state="frozen"/>
      <selection pane="bottomLeft" activeCell="F2" sqref="F2"/>
    </sheetView>
  </sheetViews>
  <sheetFormatPr defaultRowHeight="15" x14ac:dyDescent="0.25"/>
  <cols>
    <col min="1" max="1" width="9.140625" style="5"/>
    <col min="2" max="2" width="6" style="5" bestFit="1" customWidth="1"/>
    <col min="3" max="3" width="14.85546875" style="5" bestFit="1" customWidth="1"/>
    <col min="4" max="19" width="7.7109375" style="5" customWidth="1"/>
    <col min="20" max="16384" width="9.140625" style="5"/>
  </cols>
  <sheetData>
    <row r="1" spans="1:20" x14ac:dyDescent="0.25">
      <c r="T1" s="22" t="s">
        <v>28</v>
      </c>
    </row>
    <row r="2" spans="1:20" s="16" customFormat="1" x14ac:dyDescent="0.25">
      <c r="B2" s="16" t="s">
        <v>0</v>
      </c>
      <c r="C2" s="16" t="s">
        <v>25</v>
      </c>
      <c r="D2" s="17">
        <f>+(D9+D21+D33+D45+D57+D69+D81)/7</f>
        <v>57.285714285714285</v>
      </c>
      <c r="F2" s="17">
        <f>+(F9+F21+F33+F45+F57+F69+F81)/7</f>
        <v>61.571428571428569</v>
      </c>
      <c r="H2" s="17">
        <f>+(H9+H21+H33+H45+H57+H69+H81)/7</f>
        <v>44.571428571428569</v>
      </c>
      <c r="J2" s="17">
        <f>+(J9+J21+J33+J45+J57+J69+J81)/7</f>
        <v>25.142857142857142</v>
      </c>
      <c r="L2" s="17">
        <f>+(L9+L21+L33+L45+L57+L69+L81)/7</f>
        <v>52.285714285714285</v>
      </c>
      <c r="N2" s="17">
        <f>+(N9+N21+N33+N45+N57+N69+N81)/7</f>
        <v>48.857142857142854</v>
      </c>
      <c r="P2" s="17">
        <f>+(P9+P21+P33+P45+P57+P69+P81)/7</f>
        <v>42.571428571428569</v>
      </c>
      <c r="R2" s="17">
        <f>+(R9+R21+R33+R45+R57+R69+R81)/7</f>
        <v>27.142857142857142</v>
      </c>
      <c r="T2" s="19">
        <f>SUM(D2:S2)/8</f>
        <v>44.928571428571431</v>
      </c>
    </row>
    <row r="3" spans="1:20" s="16" customFormat="1" x14ac:dyDescent="0.25">
      <c r="C3" s="16" t="s">
        <v>27</v>
      </c>
      <c r="D3" s="18">
        <f>+(D11+D23+D35+D47+D59+D71+D83)/7</f>
        <v>8.8165383579888235E-2</v>
      </c>
      <c r="F3" s="18">
        <f>+(F11+F23+F35+F47+F59+F71+F83)/7</f>
        <v>0.13207002277716404</v>
      </c>
      <c r="H3" s="18">
        <f>+(H11+H23+H35+H47+H59+H71+H83)/7</f>
        <v>0.11764111447784915</v>
      </c>
      <c r="J3" s="18">
        <f>+(J11+J23+J35+J47+J59+J71+J83)/7</f>
        <v>0.1434226882412564</v>
      </c>
      <c r="L3" s="18">
        <f>+(L11+L23+L35+L47+L59+L71+L83)/7</f>
        <v>0.10596921918204376</v>
      </c>
      <c r="N3" s="18">
        <f>+(N11+N23+N35+N47+N59+N71+N83)/7</f>
        <v>0.10916575836482283</v>
      </c>
      <c r="P3" s="18">
        <f>+(P11+P23+P35+P47+P59+P71+P83)/7</f>
        <v>0.10980410161516789</v>
      </c>
      <c r="R3" s="18">
        <f>+(R11+R23+R35+R47+R59+R71+R83)/7</f>
        <v>9.3259121830550393E-2</v>
      </c>
      <c r="T3" s="20">
        <f t="shared" ref="T3:T7" si="0">SUM(D3:S3)/8</f>
        <v>0.11243717625859283</v>
      </c>
    </row>
    <row r="4" spans="1:20" s="16" customFormat="1" x14ac:dyDescent="0.25">
      <c r="C4" s="16" t="s">
        <v>26</v>
      </c>
      <c r="D4" s="18">
        <f>+(D14+D26+D38+D50+D62+D74+D86)/7</f>
        <v>3.8179174185792277</v>
      </c>
      <c r="F4" s="18">
        <f t="shared" ref="F4:R4" si="1">+(F14+F26+F38+F50+F62+F74+F86)/7</f>
        <v>4.2227291561124236</v>
      </c>
      <c r="H4" s="18">
        <f t="shared" ref="H4:R4" si="2">+(H14+H26+H38+H50+H62+H74+H86)/7</f>
        <v>3.6826647152937988</v>
      </c>
      <c r="J4" s="18">
        <f t="shared" ref="J4:R4" si="3">+(J14+J26+J38+J50+J62+J74+J86)/7</f>
        <v>2.9078582834307847</v>
      </c>
      <c r="L4" s="18">
        <f t="shared" ref="L4:R4" si="4">+(L14+L26+L38+L50+L62+L74+L86)/7</f>
        <v>5.045099140806288</v>
      </c>
      <c r="N4" s="18">
        <f t="shared" ref="N4:R4" si="5">+(N14+N26+N38+N50+N62+N74+N86)/7</f>
        <v>3.6554078869623452</v>
      </c>
      <c r="P4" s="18">
        <f t="shared" ref="P4:R4" si="6">+(P14+P26+P38+P50+P62+P74+P86)/7</f>
        <v>3.6211275829540872</v>
      </c>
      <c r="R4" s="18">
        <f t="shared" ref="R4" si="7">+(R14+R26+R38+R50+R62+R74+R86)/7</f>
        <v>3.1999817268830477</v>
      </c>
      <c r="T4" s="20">
        <f t="shared" si="0"/>
        <v>3.7690982388777505</v>
      </c>
    </row>
    <row r="5" spans="1:20" s="16" customFormat="1" x14ac:dyDescent="0.25">
      <c r="B5" s="16" t="s">
        <v>1</v>
      </c>
      <c r="C5" s="16" t="s">
        <v>25</v>
      </c>
      <c r="E5" s="17">
        <f>+(E15+E27+E39+E51+E63+E75)/6</f>
        <v>62.5</v>
      </c>
      <c r="G5" s="17">
        <f t="shared" ref="G5:S5" si="8">+(G15+G27+G39+G51+G63+G75)/6</f>
        <v>44.166666666666664</v>
      </c>
      <c r="I5" s="17">
        <f t="shared" ref="I5:S5" si="9">+(I15+I27+I39+I51+I63+I75)/6</f>
        <v>29.166666666666668</v>
      </c>
      <c r="K5" s="17">
        <f t="shared" ref="K5:S5" si="10">+(K15+K27+K39+K51+K63+K75)/6</f>
        <v>13.833333333333334</v>
      </c>
      <c r="M5" s="17">
        <f t="shared" ref="M5:S5" si="11">+(M15+M27+M39+M51+M63+M75)/6</f>
        <v>54.666666666666664</v>
      </c>
      <c r="O5" s="17">
        <f t="shared" ref="O5:S5" si="12">+(O15+O27+O39+O51+O63+O75)/6</f>
        <v>37</v>
      </c>
      <c r="Q5" s="17">
        <f t="shared" ref="Q5:S5" si="13">+(Q15+Q27+Q39+Q51+Q63+Q75)/6</f>
        <v>23.166666666666668</v>
      </c>
      <c r="S5" s="17">
        <f t="shared" ref="S5" si="14">+(S15+S27+S39+S51+S63+S75)/6</f>
        <v>16.166666666666668</v>
      </c>
      <c r="T5" s="19">
        <f t="shared" si="0"/>
        <v>35.083333333333336</v>
      </c>
    </row>
    <row r="6" spans="1:20" s="16" customFormat="1" x14ac:dyDescent="0.25">
      <c r="C6" s="16" t="s">
        <v>27</v>
      </c>
      <c r="E6" s="18">
        <f>+(E17+E29+E41+E53+E65+E77)/6</f>
        <v>5.132511068943707E-2</v>
      </c>
      <c r="G6" s="18">
        <f t="shared" ref="G6:S6" si="15">+(G17+G29+G41+G53+G65+G77)/6</f>
        <v>5.1218217491802394E-2</v>
      </c>
      <c r="I6" s="18">
        <f t="shared" ref="I6:S6" si="16">+(I17+I29+I41+I53+I65+I77)/6</f>
        <v>2.9910714285714287E-2</v>
      </c>
      <c r="K6" s="18">
        <f t="shared" ref="K6:S6" si="17">+(K17+K29+K41+K53+K65+K77)/6</f>
        <v>4.786324786324786E-2</v>
      </c>
      <c r="M6" s="18">
        <f t="shared" ref="M6:S6" si="18">+(M17+M29+M41+M53+M65+M77)/6</f>
        <v>3.1637806637806638E-2</v>
      </c>
      <c r="O6" s="18">
        <f t="shared" ref="O6:S6" si="19">+(O17+O29+O41+O53+O65+O77)/6</f>
        <v>2.637970696066223E-2</v>
      </c>
      <c r="Q6" s="18">
        <f t="shared" ref="Q6:S6" si="20">+(Q17+Q29+Q41+Q53+Q65+Q77)/6</f>
        <v>2.8888888888888891E-2</v>
      </c>
      <c r="S6" s="18">
        <f t="shared" ref="S6" si="21">+(S17+S29+S41+S53+S65+S77)/6</f>
        <v>5.6531954887218044E-2</v>
      </c>
      <c r="T6" s="20">
        <f t="shared" si="0"/>
        <v>4.0469455963097173E-2</v>
      </c>
    </row>
    <row r="7" spans="1:20" s="16" customFormat="1" ht="15.75" thickBot="1" x14ac:dyDescent="0.3">
      <c r="C7" s="16" t="s">
        <v>26</v>
      </c>
      <c r="E7" s="18">
        <f>+(E44+E56+E68+E80)/4</f>
        <v>3.4384106416975522</v>
      </c>
      <c r="G7" s="18">
        <f>+(G44+G56+G68+G80)/4</f>
        <v>3.2801835720224952</v>
      </c>
      <c r="I7" s="18">
        <f>+(I20+I44+I56+I68+I80)/5</f>
        <v>2.9016268264670293</v>
      </c>
      <c r="K7" s="18">
        <f>+(K20+K32+K44+K56+K68+K80)/6</f>
        <v>1.9499845338328095</v>
      </c>
      <c r="M7" s="18">
        <f>+(M44+M56+M68+M80)/4</f>
        <v>3.8132419544611089</v>
      </c>
      <c r="O7" s="18">
        <f>+(O20+O32+O44+O56+O68+O80)/6</f>
        <v>2.9301261227402478</v>
      </c>
      <c r="Q7" s="18">
        <f>+(Q32+Q44+Q56+Q68+Q80)/5</f>
        <v>2.4053078125071901</v>
      </c>
      <c r="S7" s="18">
        <f>+(S20+S32+S44+S56+S68+S80)/6</f>
        <v>2.1400770354940488</v>
      </c>
      <c r="T7" s="21">
        <f t="shared" si="0"/>
        <v>2.8573698124028097</v>
      </c>
    </row>
    <row r="8" spans="1:20" ht="15.75" thickBot="1" x14ac:dyDescent="0.3">
      <c r="A8" s="23"/>
      <c r="B8" s="23"/>
      <c r="C8" s="23"/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12</v>
      </c>
      <c r="O8" s="23" t="s">
        <v>13</v>
      </c>
      <c r="P8" s="23" t="s">
        <v>14</v>
      </c>
      <c r="Q8" s="23" t="s">
        <v>15</v>
      </c>
      <c r="R8" s="23" t="s">
        <v>16</v>
      </c>
      <c r="S8" s="23" t="s">
        <v>17</v>
      </c>
      <c r="T8" s="23"/>
    </row>
    <row r="9" spans="1:20" x14ac:dyDescent="0.25">
      <c r="A9" s="1">
        <v>2013</v>
      </c>
      <c r="B9" s="2" t="s">
        <v>0</v>
      </c>
      <c r="C9" s="2" t="s">
        <v>18</v>
      </c>
      <c r="D9" s="2">
        <v>58</v>
      </c>
      <c r="E9" s="2"/>
      <c r="F9" s="2">
        <v>51</v>
      </c>
      <c r="G9" s="2"/>
      <c r="H9" s="2">
        <v>33</v>
      </c>
      <c r="I9" s="2"/>
      <c r="J9" s="2">
        <v>19</v>
      </c>
      <c r="K9" s="2"/>
      <c r="L9" s="2">
        <v>49</v>
      </c>
      <c r="M9" s="2"/>
      <c r="N9" s="2">
        <v>62</v>
      </c>
      <c r="O9" s="2"/>
      <c r="P9" s="2">
        <v>43</v>
      </c>
      <c r="Q9" s="2"/>
      <c r="R9" s="2">
        <v>22</v>
      </c>
      <c r="S9" s="2"/>
      <c r="T9" s="3">
        <f>SUM(D9:R9)</f>
        <v>337</v>
      </c>
    </row>
    <row r="10" spans="1:20" x14ac:dyDescent="0.25">
      <c r="A10" s="4"/>
      <c r="C10" s="5" t="s">
        <v>19</v>
      </c>
      <c r="D10" s="5">
        <v>5</v>
      </c>
      <c r="F10" s="5">
        <v>9</v>
      </c>
      <c r="H10" s="5">
        <v>1</v>
      </c>
      <c r="J10" s="5">
        <v>3</v>
      </c>
      <c r="L10" s="5">
        <v>7</v>
      </c>
      <c r="N10" s="5">
        <v>5</v>
      </c>
      <c r="P10" s="5">
        <v>6</v>
      </c>
      <c r="R10" s="5">
        <v>0</v>
      </c>
      <c r="T10" s="6">
        <f>SUM(D10:R10)</f>
        <v>36</v>
      </c>
    </row>
    <row r="11" spans="1:20" s="8" customFormat="1" x14ac:dyDescent="0.25">
      <c r="A11" s="7"/>
      <c r="C11" s="8" t="s">
        <v>20</v>
      </c>
      <c r="D11" s="8">
        <f>+D10/D9</f>
        <v>8.6206896551724144E-2</v>
      </c>
      <c r="F11" s="8">
        <f t="shared" ref="F11:R11" si="22">+F10/F9</f>
        <v>0.17647058823529413</v>
      </c>
      <c r="H11" s="8">
        <f t="shared" si="22"/>
        <v>3.0303030303030304E-2</v>
      </c>
      <c r="J11" s="8">
        <f t="shared" si="22"/>
        <v>0.15789473684210525</v>
      </c>
      <c r="L11" s="8">
        <f t="shared" si="22"/>
        <v>0.14285714285714285</v>
      </c>
      <c r="N11" s="8">
        <f t="shared" si="22"/>
        <v>8.0645161290322578E-2</v>
      </c>
      <c r="P11" s="8">
        <f t="shared" si="22"/>
        <v>0.13953488372093023</v>
      </c>
      <c r="R11" s="8">
        <f t="shared" si="22"/>
        <v>0</v>
      </c>
      <c r="T11" s="9">
        <f>SUM(D11:S11)/COUNT(D11:S11)</f>
        <v>0.10173905497506869</v>
      </c>
    </row>
    <row r="12" spans="1:20" x14ac:dyDescent="0.25">
      <c r="A12" s="4"/>
      <c r="C12" s="5" t="s">
        <v>21</v>
      </c>
      <c r="D12" s="10">
        <v>2.5439814814814814E-2</v>
      </c>
      <c r="E12" s="10"/>
      <c r="F12" s="10">
        <v>3.5960648148148151E-2</v>
      </c>
      <c r="G12" s="10"/>
      <c r="H12" s="10">
        <v>3.5763888888888887E-2</v>
      </c>
      <c r="I12" s="10"/>
      <c r="J12" s="10">
        <v>4.2731481481481481E-2</v>
      </c>
      <c r="K12" s="10"/>
      <c r="L12" s="10">
        <v>2.0196759259259258E-2</v>
      </c>
      <c r="M12" s="10"/>
      <c r="N12" s="10">
        <v>2.8020833333333332E-2</v>
      </c>
      <c r="O12" s="10"/>
      <c r="P12" s="10">
        <v>3.0601851851851852E-2</v>
      </c>
      <c r="Q12" s="10"/>
      <c r="R12" s="10">
        <v>3.3391203703703708E-2</v>
      </c>
      <c r="S12" s="10"/>
      <c r="T12" s="6"/>
    </row>
    <row r="13" spans="1:20" x14ac:dyDescent="0.25">
      <c r="A13" s="4"/>
      <c r="C13" s="5" t="s">
        <v>22</v>
      </c>
      <c r="D13" s="10">
        <v>8.7314814814814803E-2</v>
      </c>
      <c r="E13" s="10"/>
      <c r="F13" s="10">
        <v>0.10531250000000002</v>
      </c>
      <c r="G13" s="10"/>
      <c r="H13" s="10">
        <v>8.0729166666666671E-2</v>
      </c>
      <c r="I13" s="10"/>
      <c r="J13" s="10">
        <v>0.11178240740740741</v>
      </c>
      <c r="K13" s="10"/>
      <c r="L13" s="10">
        <v>0.10525462962962963</v>
      </c>
      <c r="M13" s="10"/>
      <c r="N13" s="10">
        <v>8.7627314814814825E-2</v>
      </c>
      <c r="O13" s="10"/>
      <c r="P13" s="10">
        <v>0.10253472222222222</v>
      </c>
      <c r="Q13" s="10"/>
      <c r="R13" s="10">
        <v>9.0231481481481482E-2</v>
      </c>
      <c r="S13" s="10"/>
      <c r="T13" s="6"/>
    </row>
    <row r="14" spans="1:20" x14ac:dyDescent="0.25">
      <c r="A14" s="4"/>
      <c r="C14" s="5" t="s">
        <v>23</v>
      </c>
      <c r="D14" s="8">
        <f>+D13/D12</f>
        <v>3.4322111010009095</v>
      </c>
      <c r="E14" s="8"/>
      <c r="F14" s="8">
        <f t="shared" ref="E14:S14" si="23">+F13/F12</f>
        <v>2.9285484390086904</v>
      </c>
      <c r="G14" s="8"/>
      <c r="H14" s="8">
        <f t="shared" si="23"/>
        <v>2.2572815533980584</v>
      </c>
      <c r="I14" s="8"/>
      <c r="J14" s="8">
        <f t="shared" si="23"/>
        <v>2.6159263271939328</v>
      </c>
      <c r="K14" s="8"/>
      <c r="L14" s="8">
        <f t="shared" si="23"/>
        <v>5.2114613180515761</v>
      </c>
      <c r="M14" s="8"/>
      <c r="N14" s="8">
        <f t="shared" si="23"/>
        <v>3.1272201569599343</v>
      </c>
      <c r="O14" s="8"/>
      <c r="P14" s="8">
        <f t="shared" si="23"/>
        <v>3.350605143721634</v>
      </c>
      <c r="Q14" s="8"/>
      <c r="R14" s="8">
        <f t="shared" si="23"/>
        <v>2.7022530329289425</v>
      </c>
      <c r="S14" s="8"/>
      <c r="T14" s="9">
        <f>SUM(D14:S14)/COUNT(D14:S14)</f>
        <v>3.2031883840329596</v>
      </c>
    </row>
    <row r="15" spans="1:20" x14ac:dyDescent="0.25">
      <c r="A15" s="4"/>
      <c r="B15" s="5" t="s">
        <v>1</v>
      </c>
      <c r="C15" s="5" t="s">
        <v>18</v>
      </c>
      <c r="E15" s="5">
        <v>50</v>
      </c>
      <c r="G15" s="5">
        <v>39</v>
      </c>
      <c r="I15" s="5">
        <v>21</v>
      </c>
      <c r="K15" s="5">
        <v>12</v>
      </c>
      <c r="M15" s="5">
        <v>44</v>
      </c>
      <c r="O15" s="5">
        <v>26</v>
      </c>
      <c r="Q15" s="5">
        <v>25</v>
      </c>
      <c r="S15" s="5">
        <v>10</v>
      </c>
      <c r="T15" s="6">
        <f>SUM(D15:R15)</f>
        <v>217</v>
      </c>
    </row>
    <row r="16" spans="1:20" x14ac:dyDescent="0.25">
      <c r="A16" s="4"/>
      <c r="C16" s="5" t="s">
        <v>19</v>
      </c>
      <c r="E16" s="5">
        <v>1</v>
      </c>
      <c r="G16" s="5">
        <v>2</v>
      </c>
      <c r="I16" s="5">
        <v>0</v>
      </c>
      <c r="K16" s="5">
        <v>0</v>
      </c>
      <c r="M16" s="5">
        <v>1</v>
      </c>
      <c r="O16" s="5">
        <v>0</v>
      </c>
      <c r="Q16" s="5">
        <v>0</v>
      </c>
      <c r="S16" s="5">
        <v>0</v>
      </c>
      <c r="T16" s="6">
        <f>SUM(D16:R16)</f>
        <v>4</v>
      </c>
    </row>
    <row r="17" spans="1:20" x14ac:dyDescent="0.25">
      <c r="A17" s="4"/>
      <c r="C17" s="5" t="s">
        <v>20</v>
      </c>
      <c r="D17" s="8"/>
      <c r="E17" s="8">
        <f t="shared" ref="E17" si="24">+E16/E15</f>
        <v>0.02</v>
      </c>
      <c r="F17" s="8"/>
      <c r="G17" s="8">
        <f t="shared" ref="G17" si="25">+G16/G15</f>
        <v>5.128205128205128E-2</v>
      </c>
      <c r="H17" s="8"/>
      <c r="I17" s="8">
        <f t="shared" ref="I17" si="26">+I16/I15</f>
        <v>0</v>
      </c>
      <c r="J17" s="8"/>
      <c r="K17" s="8">
        <f t="shared" ref="K17" si="27">+K16/K15</f>
        <v>0</v>
      </c>
      <c r="L17" s="8"/>
      <c r="M17" s="8">
        <f t="shared" ref="M17" si="28">+M16/M15</f>
        <v>2.2727272727272728E-2</v>
      </c>
      <c r="N17" s="8"/>
      <c r="O17" s="8">
        <f t="shared" ref="O17" si="29">+O16/O15</f>
        <v>0</v>
      </c>
      <c r="P17" s="8"/>
      <c r="Q17" s="8">
        <f t="shared" ref="Q17" si="30">+Q16/Q15</f>
        <v>0</v>
      </c>
      <c r="R17" s="8"/>
      <c r="S17" s="8">
        <f t="shared" ref="S17" si="31">+S16/S15</f>
        <v>0</v>
      </c>
      <c r="T17" s="9">
        <f>SUM(D17:S17)/COUNT(D17:S17)</f>
        <v>1.1751165501165502E-2</v>
      </c>
    </row>
    <row r="18" spans="1:20" x14ac:dyDescent="0.25">
      <c r="A18" s="4"/>
      <c r="C18" s="5" t="s">
        <v>21</v>
      </c>
      <c r="D18" s="10"/>
      <c r="E18" s="10" t="s">
        <v>24</v>
      </c>
      <c r="F18" s="10"/>
      <c r="G18" s="10" t="s">
        <v>24</v>
      </c>
      <c r="H18" s="10"/>
      <c r="I18" s="10">
        <v>3.9525462962962964E-2</v>
      </c>
      <c r="J18" s="10"/>
      <c r="K18" s="10">
        <v>4.8564814814814818E-2</v>
      </c>
      <c r="L18" s="10"/>
      <c r="M18" s="10" t="s">
        <v>24</v>
      </c>
      <c r="N18" s="10"/>
      <c r="O18" s="10">
        <v>2.5659722222222223E-2</v>
      </c>
      <c r="P18" s="10"/>
      <c r="Q18" s="10" t="s">
        <v>24</v>
      </c>
      <c r="R18" s="10"/>
      <c r="S18" s="10">
        <v>3.784722222222222E-2</v>
      </c>
      <c r="T18" s="6"/>
    </row>
    <row r="19" spans="1:20" x14ac:dyDescent="0.25">
      <c r="A19" s="4"/>
      <c r="C19" s="5" t="s">
        <v>22</v>
      </c>
      <c r="D19" s="10"/>
      <c r="E19" s="10"/>
      <c r="F19" s="10"/>
      <c r="G19" s="10"/>
      <c r="H19" s="10"/>
      <c r="I19" s="10">
        <v>0.10064814814814815</v>
      </c>
      <c r="J19" s="10"/>
      <c r="K19" s="10">
        <v>9.4942129629629626E-2</v>
      </c>
      <c r="L19" s="10"/>
      <c r="M19" s="10"/>
      <c r="N19" s="10"/>
      <c r="O19" s="10">
        <v>9.4178240740740729E-2</v>
      </c>
      <c r="P19" s="10"/>
      <c r="Q19" s="10"/>
      <c r="R19" s="10"/>
      <c r="S19" s="10">
        <v>5.8564814814814813E-2</v>
      </c>
      <c r="T19" s="6"/>
    </row>
    <row r="20" spans="1:20" ht="15.75" thickBot="1" x14ac:dyDescent="0.3">
      <c r="A20" s="11"/>
      <c r="B20" s="12"/>
      <c r="C20" s="12" t="s">
        <v>23</v>
      </c>
      <c r="D20" s="13"/>
      <c r="E20" s="13"/>
      <c r="F20" s="13"/>
      <c r="G20" s="13"/>
      <c r="H20" s="13"/>
      <c r="I20" s="13">
        <f t="shared" ref="E20:S20" si="32">+I19/I18</f>
        <v>2.5464128843338214</v>
      </c>
      <c r="J20" s="13"/>
      <c r="K20" s="13">
        <f t="shared" si="32"/>
        <v>1.9549571020019063</v>
      </c>
      <c r="L20" s="13"/>
      <c r="M20" s="13"/>
      <c r="N20" s="13"/>
      <c r="O20" s="13">
        <f t="shared" si="32"/>
        <v>3.6702751465944967</v>
      </c>
      <c r="P20" s="13"/>
      <c r="Q20" s="13"/>
      <c r="R20" s="13"/>
      <c r="S20" s="13">
        <f t="shared" si="32"/>
        <v>1.5474006116207952</v>
      </c>
      <c r="T20" s="14">
        <f>SUM(D20:S20)/COUNT(D20:S20)</f>
        <v>2.4297614361377549</v>
      </c>
    </row>
    <row r="21" spans="1:20" x14ac:dyDescent="0.25">
      <c r="A21" s="1">
        <v>2014</v>
      </c>
      <c r="B21" s="2" t="s">
        <v>0</v>
      </c>
      <c r="C21" s="2" t="s">
        <v>18</v>
      </c>
      <c r="D21" s="2">
        <v>50</v>
      </c>
      <c r="E21" s="2"/>
      <c r="F21" s="2">
        <v>56</v>
      </c>
      <c r="G21" s="2"/>
      <c r="H21" s="2">
        <v>33</v>
      </c>
      <c r="I21" s="2"/>
      <c r="J21" s="2">
        <v>21</v>
      </c>
      <c r="K21" s="2"/>
      <c r="L21" s="2">
        <v>58</v>
      </c>
      <c r="M21" s="2"/>
      <c r="N21" s="2">
        <v>36</v>
      </c>
      <c r="O21" s="2"/>
      <c r="P21" s="2">
        <v>32</v>
      </c>
      <c r="Q21" s="2"/>
      <c r="R21" s="2">
        <v>30</v>
      </c>
      <c r="S21" s="2"/>
      <c r="T21" s="3">
        <f>SUM(D21:R21)</f>
        <v>316</v>
      </c>
    </row>
    <row r="22" spans="1:20" x14ac:dyDescent="0.25">
      <c r="A22" s="4"/>
      <c r="C22" s="5" t="s">
        <v>19</v>
      </c>
      <c r="D22" s="5">
        <v>13</v>
      </c>
      <c r="F22" s="5">
        <v>16</v>
      </c>
      <c r="H22" s="5">
        <v>9</v>
      </c>
      <c r="J22" s="5">
        <v>2</v>
      </c>
      <c r="L22" s="5">
        <v>13</v>
      </c>
      <c r="N22" s="5">
        <v>8</v>
      </c>
      <c r="P22" s="5">
        <v>8</v>
      </c>
      <c r="R22" s="5">
        <v>7</v>
      </c>
      <c r="T22" s="6">
        <f>SUM(D22:R22)</f>
        <v>76</v>
      </c>
    </row>
    <row r="23" spans="1:20" x14ac:dyDescent="0.25">
      <c r="A23" s="4"/>
      <c r="B23" s="8"/>
      <c r="C23" s="8" t="s">
        <v>20</v>
      </c>
      <c r="D23" s="8">
        <f>+D22/D21</f>
        <v>0.26</v>
      </c>
      <c r="E23" s="8"/>
      <c r="F23" s="8">
        <f t="shared" ref="F23" si="33">+F22/F21</f>
        <v>0.2857142857142857</v>
      </c>
      <c r="G23" s="8"/>
      <c r="H23" s="8">
        <f t="shared" ref="H23" si="34">+H22/H21</f>
        <v>0.27272727272727271</v>
      </c>
      <c r="I23" s="8"/>
      <c r="J23" s="8">
        <f t="shared" ref="J23" si="35">+J22/J21</f>
        <v>9.5238095238095233E-2</v>
      </c>
      <c r="K23" s="8"/>
      <c r="L23" s="8">
        <f t="shared" ref="L23" si="36">+L22/L21</f>
        <v>0.22413793103448276</v>
      </c>
      <c r="M23" s="8"/>
      <c r="N23" s="8">
        <f t="shared" ref="N23" si="37">+N22/N21</f>
        <v>0.22222222222222221</v>
      </c>
      <c r="O23" s="8"/>
      <c r="P23" s="8">
        <f t="shared" ref="P23" si="38">+P22/P21</f>
        <v>0.25</v>
      </c>
      <c r="Q23" s="8"/>
      <c r="R23" s="8">
        <f t="shared" ref="R23" si="39">+R22/R21</f>
        <v>0.23333333333333334</v>
      </c>
      <c r="S23" s="8"/>
      <c r="T23" s="9">
        <f>SUM(D23:S23)/COUNT(D23:S23)</f>
        <v>0.2304216425337115</v>
      </c>
    </row>
    <row r="24" spans="1:20" x14ac:dyDescent="0.25">
      <c r="A24" s="4"/>
      <c r="C24" s="5" t="s">
        <v>21</v>
      </c>
      <c r="D24" s="10">
        <v>1.5150462962962963E-2</v>
      </c>
      <c r="E24" s="10"/>
      <c r="F24" s="10">
        <v>3.1863425925925927E-2</v>
      </c>
      <c r="G24" s="10"/>
      <c r="H24" s="10">
        <v>3.6921296296296292E-2</v>
      </c>
      <c r="I24" s="10"/>
      <c r="J24" s="10">
        <v>4.0567129629629627E-2</v>
      </c>
      <c r="K24" s="10"/>
      <c r="L24" s="10">
        <v>1.5011574074074075E-2</v>
      </c>
      <c r="M24" s="10"/>
      <c r="N24" s="10">
        <v>2.4131944444444445E-2</v>
      </c>
      <c r="O24" s="10"/>
      <c r="P24" s="10">
        <v>3.2384259259259258E-2</v>
      </c>
      <c r="Q24" s="10"/>
      <c r="R24" s="10">
        <v>4.3287037037037041E-2</v>
      </c>
      <c r="S24" s="10"/>
      <c r="T24" s="6"/>
    </row>
    <row r="25" spans="1:20" x14ac:dyDescent="0.25">
      <c r="A25" s="4"/>
      <c r="C25" s="5" t="s">
        <v>22</v>
      </c>
      <c r="D25" s="10">
        <v>4.4803240740740741E-2</v>
      </c>
      <c r="E25" s="10"/>
      <c r="F25" s="10">
        <v>0.16368055555555555</v>
      </c>
      <c r="G25" s="10"/>
      <c r="H25" s="10">
        <v>0.12341435185185184</v>
      </c>
      <c r="I25" s="10"/>
      <c r="J25" s="10">
        <v>0.1597800925925926</v>
      </c>
      <c r="K25" s="10"/>
      <c r="L25" s="10">
        <v>7.2245370370370363E-2</v>
      </c>
      <c r="M25" s="10"/>
      <c r="N25" s="10">
        <v>8.2187499999999997E-2</v>
      </c>
      <c r="O25" s="10"/>
      <c r="P25" s="10">
        <v>0.11082175925925926</v>
      </c>
      <c r="Q25" s="10"/>
      <c r="R25" s="10">
        <v>0.1049537037037037</v>
      </c>
      <c r="S25" s="10"/>
      <c r="T25" s="6"/>
    </row>
    <row r="26" spans="1:20" x14ac:dyDescent="0.25">
      <c r="A26" s="4"/>
      <c r="C26" s="5" t="s">
        <v>23</v>
      </c>
      <c r="D26" s="8">
        <f>+D25/D24</f>
        <v>2.9572192513368982</v>
      </c>
      <c r="E26" s="8"/>
      <c r="F26" s="8">
        <f t="shared" ref="F26" si="40">+F25/F24</f>
        <v>5.1369415183436251</v>
      </c>
      <c r="G26" s="8"/>
      <c r="H26" s="8">
        <f t="shared" ref="H26" si="41">+H25/H24</f>
        <v>3.3426332288401257</v>
      </c>
      <c r="I26" s="8"/>
      <c r="J26" s="8">
        <f t="shared" ref="J26" si="42">+J25/J24</f>
        <v>3.9386590584878749</v>
      </c>
      <c r="K26" s="8"/>
      <c r="L26" s="8">
        <f t="shared" ref="L26" si="43">+L25/L24</f>
        <v>4.8126445643793359</v>
      </c>
      <c r="M26" s="8"/>
      <c r="N26" s="8">
        <f t="shared" ref="N26" si="44">+N25/N24</f>
        <v>3.4057553956834528</v>
      </c>
      <c r="O26" s="8"/>
      <c r="P26" s="8">
        <f t="shared" ref="P26" si="45">+P25/P24</f>
        <v>3.4220872051465334</v>
      </c>
      <c r="Q26" s="8"/>
      <c r="R26" s="8">
        <f t="shared" ref="R26" si="46">+R25/R24</f>
        <v>2.4245989304812832</v>
      </c>
      <c r="S26" s="8"/>
      <c r="T26" s="9">
        <f>SUM(D26:S26)/COUNT(D26:S26)</f>
        <v>3.6800673940873914</v>
      </c>
    </row>
    <row r="27" spans="1:20" x14ac:dyDescent="0.25">
      <c r="A27" s="4"/>
      <c r="B27" s="5" t="s">
        <v>1</v>
      </c>
      <c r="C27" s="5" t="s">
        <v>18</v>
      </c>
      <c r="E27" s="5">
        <v>58</v>
      </c>
      <c r="G27" s="5">
        <v>31</v>
      </c>
      <c r="I27" s="5">
        <v>32</v>
      </c>
      <c r="K27" s="5">
        <v>7</v>
      </c>
      <c r="M27" s="5">
        <v>62</v>
      </c>
      <c r="O27" s="5">
        <v>24</v>
      </c>
      <c r="Q27" s="5">
        <v>22</v>
      </c>
      <c r="S27" s="5">
        <v>14</v>
      </c>
      <c r="T27" s="6">
        <f>SUM(D27:R27)</f>
        <v>236</v>
      </c>
    </row>
    <row r="28" spans="1:20" x14ac:dyDescent="0.25">
      <c r="A28" s="4"/>
      <c r="C28" s="5" t="s">
        <v>19</v>
      </c>
      <c r="E28" s="5">
        <v>0</v>
      </c>
      <c r="G28" s="5">
        <v>0</v>
      </c>
      <c r="I28" s="5">
        <v>1</v>
      </c>
      <c r="K28" s="5">
        <v>0</v>
      </c>
      <c r="M28" s="5">
        <v>0</v>
      </c>
      <c r="O28" s="5">
        <v>1</v>
      </c>
      <c r="Q28" s="5">
        <v>0</v>
      </c>
      <c r="S28" s="5">
        <v>1</v>
      </c>
      <c r="T28" s="6">
        <f>SUM(D28:R28)</f>
        <v>2</v>
      </c>
    </row>
    <row r="29" spans="1:20" x14ac:dyDescent="0.25">
      <c r="A29" s="4"/>
      <c r="C29" s="5" t="s">
        <v>20</v>
      </c>
      <c r="D29" s="8"/>
      <c r="E29" s="8">
        <f t="shared" ref="E29" si="47">+E28/E27</f>
        <v>0</v>
      </c>
      <c r="F29" s="8"/>
      <c r="G29" s="8">
        <f t="shared" ref="G29" si="48">+G28/G27</f>
        <v>0</v>
      </c>
      <c r="H29" s="8"/>
      <c r="I29" s="8">
        <f t="shared" ref="I29" si="49">+I28/I27</f>
        <v>3.125E-2</v>
      </c>
      <c r="J29" s="8"/>
      <c r="K29" s="8">
        <f t="shared" ref="K29" si="50">+K28/K27</f>
        <v>0</v>
      </c>
      <c r="L29" s="8"/>
      <c r="M29" s="8">
        <f t="shared" ref="M29" si="51">+M28/M27</f>
        <v>0</v>
      </c>
      <c r="N29" s="8"/>
      <c r="O29" s="8">
        <f t="shared" ref="O29" si="52">+O28/O27</f>
        <v>4.1666666666666664E-2</v>
      </c>
      <c r="P29" s="8"/>
      <c r="Q29" s="8">
        <f t="shared" ref="Q29" si="53">+Q28/Q27</f>
        <v>0</v>
      </c>
      <c r="R29" s="8"/>
      <c r="S29" s="8">
        <f t="shared" ref="S29" si="54">+S28/S27</f>
        <v>7.1428571428571425E-2</v>
      </c>
      <c r="T29" s="9">
        <f>SUM(D29:S29)/COUNT(D29:S29)</f>
        <v>1.804315476190476E-2</v>
      </c>
    </row>
    <row r="30" spans="1:20" x14ac:dyDescent="0.25">
      <c r="A30" s="4"/>
      <c r="C30" s="5" t="s">
        <v>21</v>
      </c>
      <c r="D30" s="10"/>
      <c r="E30" s="10" t="s">
        <v>24</v>
      </c>
      <c r="F30" s="10"/>
      <c r="G30" s="10" t="s">
        <v>24</v>
      </c>
      <c r="H30" s="10"/>
      <c r="I30" s="10" t="s">
        <v>24</v>
      </c>
      <c r="J30" s="10"/>
      <c r="K30" s="10">
        <v>4.6076388888888882E-2</v>
      </c>
      <c r="L30" s="10"/>
      <c r="M30" s="10" t="s">
        <v>24</v>
      </c>
      <c r="N30" s="10"/>
      <c r="O30" s="10">
        <v>2.8310185185185185E-2</v>
      </c>
      <c r="P30" s="10"/>
      <c r="Q30" s="10">
        <v>3.0034722222222223E-2</v>
      </c>
      <c r="R30" s="10"/>
      <c r="S30" s="10">
        <v>4.0729166666666664E-2</v>
      </c>
      <c r="T30" s="6"/>
    </row>
    <row r="31" spans="1:20" x14ac:dyDescent="0.25">
      <c r="A31" s="4"/>
      <c r="C31" s="5" t="s">
        <v>22</v>
      </c>
      <c r="D31" s="10"/>
      <c r="E31" s="10"/>
      <c r="F31" s="10"/>
      <c r="G31" s="10"/>
      <c r="H31" s="10"/>
      <c r="I31" s="10"/>
      <c r="J31" s="10"/>
      <c r="K31" s="10">
        <v>6.04050925925926E-2</v>
      </c>
      <c r="L31" s="10"/>
      <c r="M31" s="10"/>
      <c r="N31" s="10"/>
      <c r="O31" s="10">
        <v>7.0706018518518529E-2</v>
      </c>
      <c r="P31" s="10"/>
      <c r="Q31" s="10">
        <v>5.9456018518518526E-2</v>
      </c>
      <c r="R31" s="10"/>
      <c r="S31" s="10">
        <v>5.7997685185185187E-2</v>
      </c>
      <c r="T31" s="6"/>
    </row>
    <row r="32" spans="1:20" ht="15.75" thickBot="1" x14ac:dyDescent="0.3">
      <c r="A32" s="11"/>
      <c r="B32" s="12"/>
      <c r="C32" s="12" t="s">
        <v>23</v>
      </c>
      <c r="D32" s="15"/>
      <c r="E32" s="13"/>
      <c r="F32" s="13"/>
      <c r="G32" s="13"/>
      <c r="H32" s="13"/>
      <c r="I32" s="13"/>
      <c r="J32" s="13"/>
      <c r="K32" s="13">
        <f t="shared" ref="K32" si="55">+K31/K30</f>
        <v>1.3109771414217537</v>
      </c>
      <c r="L32" s="13"/>
      <c r="M32" s="13"/>
      <c r="N32" s="13"/>
      <c r="O32" s="13">
        <f t="shared" ref="O32" si="56">+O31/O30</f>
        <v>2.4975470155355688</v>
      </c>
      <c r="P32" s="13"/>
      <c r="Q32" s="13">
        <f t="shared" ref="Q32" si="57">+Q31/Q30</f>
        <v>1.9795761078998075</v>
      </c>
      <c r="R32" s="13"/>
      <c r="S32" s="13">
        <f t="shared" ref="S32" si="58">+S31/S30</f>
        <v>1.4239840863881785</v>
      </c>
      <c r="T32" s="14">
        <f>SUM(D32:S32)/COUNT(D32:S32)</f>
        <v>1.8030210878113271</v>
      </c>
    </row>
    <row r="33" spans="1:20" x14ac:dyDescent="0.25">
      <c r="A33" s="1">
        <v>2015</v>
      </c>
      <c r="B33" s="2" t="s">
        <v>0</v>
      </c>
      <c r="C33" s="2" t="s">
        <v>18</v>
      </c>
      <c r="D33" s="2">
        <v>63</v>
      </c>
      <c r="E33" s="2"/>
      <c r="F33" s="2">
        <v>62</v>
      </c>
      <c r="G33" s="2"/>
      <c r="H33" s="2">
        <v>37</v>
      </c>
      <c r="I33" s="2"/>
      <c r="J33" s="2">
        <v>26</v>
      </c>
      <c r="K33" s="2"/>
      <c r="L33" s="2">
        <v>60</v>
      </c>
      <c r="M33" s="2"/>
      <c r="N33" s="2">
        <v>43</v>
      </c>
      <c r="O33" s="2"/>
      <c r="P33" s="2">
        <v>41</v>
      </c>
      <c r="Q33" s="2"/>
      <c r="R33" s="2">
        <v>30</v>
      </c>
      <c r="S33" s="2"/>
      <c r="T33" s="3">
        <f>SUM(D33:R33)</f>
        <v>362</v>
      </c>
    </row>
    <row r="34" spans="1:20" x14ac:dyDescent="0.25">
      <c r="A34" s="4"/>
      <c r="C34" s="5" t="s">
        <v>19</v>
      </c>
      <c r="D34" s="5">
        <v>4</v>
      </c>
      <c r="F34" s="5">
        <v>2</v>
      </c>
      <c r="H34" s="5">
        <v>3</v>
      </c>
      <c r="J34" s="5">
        <v>3</v>
      </c>
      <c r="L34" s="5">
        <v>3</v>
      </c>
      <c r="N34" s="5">
        <v>2</v>
      </c>
      <c r="P34" s="5">
        <v>1</v>
      </c>
      <c r="R34" s="5">
        <v>1</v>
      </c>
      <c r="T34" s="6">
        <f>SUM(D34:R34)</f>
        <v>19</v>
      </c>
    </row>
    <row r="35" spans="1:20" x14ac:dyDescent="0.25">
      <c r="A35" s="4"/>
      <c r="B35" s="8"/>
      <c r="C35" s="8" t="s">
        <v>20</v>
      </c>
      <c r="D35" s="8">
        <f>+D34/D33</f>
        <v>6.3492063492063489E-2</v>
      </c>
      <c r="E35" s="8"/>
      <c r="F35" s="8">
        <f t="shared" ref="F35" si="59">+F34/F33</f>
        <v>3.2258064516129031E-2</v>
      </c>
      <c r="G35" s="8"/>
      <c r="H35" s="8">
        <f t="shared" ref="H35" si="60">+H34/H33</f>
        <v>8.1081081081081086E-2</v>
      </c>
      <c r="I35" s="8"/>
      <c r="J35" s="8">
        <f t="shared" ref="J35" si="61">+J34/J33</f>
        <v>0.11538461538461539</v>
      </c>
      <c r="K35" s="8"/>
      <c r="L35" s="8">
        <f t="shared" ref="L35" si="62">+L34/L33</f>
        <v>0.05</v>
      </c>
      <c r="M35" s="8"/>
      <c r="N35" s="8">
        <f t="shared" ref="N35" si="63">+N34/N33</f>
        <v>4.6511627906976744E-2</v>
      </c>
      <c r="O35" s="8"/>
      <c r="P35" s="8">
        <f t="shared" ref="P35" si="64">+P34/P33</f>
        <v>2.4390243902439025E-2</v>
      </c>
      <c r="Q35" s="8"/>
      <c r="R35" s="8">
        <f t="shared" ref="R35" si="65">+R34/R33</f>
        <v>3.3333333333333333E-2</v>
      </c>
      <c r="S35" s="8"/>
      <c r="T35" s="9">
        <f>SUM(D35:S35)/COUNT(D35:S35)</f>
        <v>5.5806378702079759E-2</v>
      </c>
    </row>
    <row r="36" spans="1:20" x14ac:dyDescent="0.25">
      <c r="A36" s="4"/>
      <c r="C36" s="5" t="s">
        <v>21</v>
      </c>
      <c r="D36" s="10">
        <v>2.2488425925925926E-2</v>
      </c>
      <c r="E36" s="10"/>
      <c r="F36" s="10">
        <v>3.3217592592592597E-2</v>
      </c>
      <c r="G36" s="10"/>
      <c r="H36" s="10">
        <v>3.8414351851851852E-2</v>
      </c>
      <c r="I36" s="10"/>
      <c r="J36" s="10">
        <v>4.431712962962963E-2</v>
      </c>
      <c r="K36" s="10"/>
      <c r="L36" s="10">
        <v>2.2523148148148143E-2</v>
      </c>
      <c r="M36" s="10"/>
      <c r="N36" s="10">
        <v>2.7731481481481478E-2</v>
      </c>
      <c r="O36" s="10"/>
      <c r="P36" s="10">
        <v>3.5312500000000004E-2</v>
      </c>
      <c r="Q36" s="10"/>
      <c r="R36" s="10">
        <v>4.1817129629629628E-2</v>
      </c>
      <c r="S36" s="10"/>
      <c r="T36" s="6"/>
    </row>
    <row r="37" spans="1:20" x14ac:dyDescent="0.25">
      <c r="A37" s="4"/>
      <c r="C37" s="5" t="s">
        <v>22</v>
      </c>
      <c r="D37" s="10">
        <v>6.5208333333333326E-2</v>
      </c>
      <c r="E37" s="10"/>
      <c r="F37" s="10">
        <v>0.10939814814814815</v>
      </c>
      <c r="G37" s="10"/>
      <c r="H37" s="10">
        <v>9.0520833333333328E-2</v>
      </c>
      <c r="I37" s="10"/>
      <c r="J37" s="10">
        <v>0.10603009259259259</v>
      </c>
      <c r="K37" s="10"/>
      <c r="L37" s="10">
        <v>0.10252314814814815</v>
      </c>
      <c r="M37" s="10"/>
      <c r="N37" s="10">
        <v>8.9039351851851856E-2</v>
      </c>
      <c r="O37" s="10"/>
      <c r="P37" s="10">
        <v>9.6863425925925936E-2</v>
      </c>
      <c r="Q37" s="10"/>
      <c r="R37" s="10">
        <v>0.11027777777777777</v>
      </c>
      <c r="S37" s="10"/>
      <c r="T37" s="6"/>
    </row>
    <row r="38" spans="1:20" x14ac:dyDescent="0.25">
      <c r="A38" s="4"/>
      <c r="C38" s="5" t="s">
        <v>23</v>
      </c>
      <c r="D38" s="8">
        <f>+D37/D36</f>
        <v>2.8996397323726195</v>
      </c>
      <c r="E38" s="8"/>
      <c r="F38" s="8">
        <f t="shared" ref="F38" si="66">+F37/F36</f>
        <v>3.293379790940766</v>
      </c>
      <c r="G38" s="8"/>
      <c r="H38" s="8">
        <f t="shared" ref="H38" si="67">+H37/H36</f>
        <v>2.3564326604398915</v>
      </c>
      <c r="I38" s="8"/>
      <c r="J38" s="8">
        <f t="shared" ref="J38" si="68">+J37/J36</f>
        <v>2.3925306868634109</v>
      </c>
      <c r="K38" s="8"/>
      <c r="L38" s="8">
        <f t="shared" ref="L38" si="69">+L37/L36</f>
        <v>4.5519013360739997</v>
      </c>
      <c r="M38" s="8"/>
      <c r="N38" s="8">
        <f t="shared" ref="N38" si="70">+N37/N36</f>
        <v>3.2107679465776298</v>
      </c>
      <c r="O38" s="8"/>
      <c r="P38" s="8">
        <f t="shared" ref="P38" si="71">+P37/P36</f>
        <v>2.7430350704686988</v>
      </c>
      <c r="Q38" s="8"/>
      <c r="R38" s="8">
        <f t="shared" ref="R38" si="72">+R37/R36</f>
        <v>2.6371436479380015</v>
      </c>
      <c r="S38" s="8"/>
      <c r="T38" s="9">
        <f>SUM(D38:S38)/COUNT(D38:S38)</f>
        <v>3.0106038589593771</v>
      </c>
    </row>
    <row r="39" spans="1:20" x14ac:dyDescent="0.25">
      <c r="A39" s="4"/>
      <c r="B39" s="5" t="s">
        <v>1</v>
      </c>
      <c r="C39" s="5" t="s">
        <v>18</v>
      </c>
      <c r="E39" s="5">
        <v>68</v>
      </c>
      <c r="G39" s="5">
        <v>36</v>
      </c>
      <c r="I39" s="5">
        <v>22</v>
      </c>
      <c r="K39" s="5">
        <v>12</v>
      </c>
      <c r="M39" s="5">
        <v>63</v>
      </c>
      <c r="O39" s="5">
        <v>41</v>
      </c>
      <c r="Q39" s="5">
        <v>20</v>
      </c>
      <c r="S39" s="5">
        <v>20</v>
      </c>
      <c r="T39" s="6">
        <f>SUM(D39:R39)</f>
        <v>262</v>
      </c>
    </row>
    <row r="40" spans="1:20" x14ac:dyDescent="0.25">
      <c r="A40" s="4"/>
      <c r="C40" s="5" t="s">
        <v>19</v>
      </c>
      <c r="E40" s="5">
        <v>5</v>
      </c>
      <c r="G40" s="5">
        <v>2</v>
      </c>
      <c r="I40" s="5">
        <v>0</v>
      </c>
      <c r="K40" s="5">
        <v>1</v>
      </c>
      <c r="M40" s="5">
        <v>3</v>
      </c>
      <c r="O40" s="5">
        <v>1</v>
      </c>
      <c r="Q40" s="5">
        <v>1</v>
      </c>
      <c r="S40" s="5">
        <v>2</v>
      </c>
      <c r="T40" s="6">
        <f>SUM(D40:R40)</f>
        <v>13</v>
      </c>
    </row>
    <row r="41" spans="1:20" x14ac:dyDescent="0.25">
      <c r="A41" s="4"/>
      <c r="C41" s="5" t="s">
        <v>20</v>
      </c>
      <c r="D41" s="8"/>
      <c r="E41" s="8">
        <f t="shared" ref="E41" si="73">+E40/E39</f>
        <v>7.3529411764705885E-2</v>
      </c>
      <c r="F41" s="8"/>
      <c r="G41" s="8">
        <f t="shared" ref="G41" si="74">+G40/G39</f>
        <v>5.5555555555555552E-2</v>
      </c>
      <c r="H41" s="8"/>
      <c r="I41" s="8">
        <f t="shared" ref="I41" si="75">+I40/I39</f>
        <v>0</v>
      </c>
      <c r="J41" s="8"/>
      <c r="K41" s="8">
        <f t="shared" ref="K41" si="76">+K40/K39</f>
        <v>8.3333333333333329E-2</v>
      </c>
      <c r="L41" s="8"/>
      <c r="M41" s="8">
        <f t="shared" ref="M41" si="77">+M40/M39</f>
        <v>4.7619047619047616E-2</v>
      </c>
      <c r="N41" s="8"/>
      <c r="O41" s="8">
        <f t="shared" ref="O41" si="78">+O40/O39</f>
        <v>2.4390243902439025E-2</v>
      </c>
      <c r="P41" s="8"/>
      <c r="Q41" s="8">
        <f t="shared" ref="Q41" si="79">+Q40/Q39</f>
        <v>0.05</v>
      </c>
      <c r="R41" s="8"/>
      <c r="S41" s="8">
        <f t="shared" ref="S41" si="80">+S40/S39</f>
        <v>0.1</v>
      </c>
      <c r="T41" s="9">
        <f>SUM(D41:S41)/COUNT(D41:S41)</f>
        <v>5.4303449021885178E-2</v>
      </c>
    </row>
    <row r="42" spans="1:20" x14ac:dyDescent="0.25">
      <c r="A42" s="4"/>
      <c r="C42" s="5" t="s">
        <v>21</v>
      </c>
      <c r="D42" s="10"/>
      <c r="E42" s="10">
        <v>2.5462962962962962E-2</v>
      </c>
      <c r="F42" s="10"/>
      <c r="G42" s="10">
        <v>3.9120370370370368E-2</v>
      </c>
      <c r="H42" s="10"/>
      <c r="I42" s="10">
        <v>4.6446759259259264E-2</v>
      </c>
      <c r="J42" s="10"/>
      <c r="K42" s="10">
        <v>6.2384259259259257E-2</v>
      </c>
      <c r="L42" s="10"/>
      <c r="M42" s="10">
        <v>2.4016203703703706E-2</v>
      </c>
      <c r="N42" s="10"/>
      <c r="O42" s="10">
        <v>3.4548611111111113E-2</v>
      </c>
      <c r="P42" s="10"/>
      <c r="Q42" s="10">
        <v>4.3402777777777783E-2</v>
      </c>
      <c r="R42" s="10"/>
      <c r="S42" s="10">
        <v>4.2187499999999996E-2</v>
      </c>
      <c r="T42" s="6"/>
    </row>
    <row r="43" spans="1:20" x14ac:dyDescent="0.25">
      <c r="A43" s="4"/>
      <c r="C43" s="5" t="s">
        <v>22</v>
      </c>
      <c r="D43" s="10"/>
      <c r="E43" s="10">
        <v>7.6747685185185183E-2</v>
      </c>
      <c r="F43" s="10"/>
      <c r="G43" s="10">
        <v>0.10884259259259259</v>
      </c>
      <c r="H43" s="10"/>
      <c r="I43" s="10">
        <v>0.13918981481481482</v>
      </c>
      <c r="J43" s="10"/>
      <c r="K43" s="10">
        <v>0.11238425925925927</v>
      </c>
      <c r="L43" s="10"/>
      <c r="M43" s="10">
        <v>9.2037037037037028E-2</v>
      </c>
      <c r="N43" s="10"/>
      <c r="O43" s="10">
        <v>0.11430555555555555</v>
      </c>
      <c r="P43" s="10"/>
      <c r="Q43" s="10">
        <v>0.10859953703703702</v>
      </c>
      <c r="R43" s="10"/>
      <c r="S43" s="10">
        <v>0.10158564814814815</v>
      </c>
      <c r="T43" s="6"/>
    </row>
    <row r="44" spans="1:20" ht="15.75" thickBot="1" x14ac:dyDescent="0.3">
      <c r="A44" s="11"/>
      <c r="B44" s="12"/>
      <c r="C44" s="12" t="s">
        <v>23</v>
      </c>
      <c r="D44" s="15"/>
      <c r="E44" s="13">
        <f t="shared" ref="E44" si="81">+E43/E42</f>
        <v>3.0140909090909092</v>
      </c>
      <c r="F44" s="13"/>
      <c r="G44" s="13">
        <f t="shared" ref="G44" si="82">+G43/G42</f>
        <v>2.7822485207100591</v>
      </c>
      <c r="H44" s="13"/>
      <c r="I44" s="13">
        <f t="shared" ref="I44" si="83">+I43/I42</f>
        <v>2.99676052828308</v>
      </c>
      <c r="J44" s="13"/>
      <c r="K44" s="13">
        <f t="shared" ref="K44" si="84">+K43/K42</f>
        <v>1.8014842300556588</v>
      </c>
      <c r="L44" s="13"/>
      <c r="M44" s="13">
        <f t="shared" ref="M44" si="85">+M43/M42</f>
        <v>3.8322891566265054</v>
      </c>
      <c r="N44" s="13"/>
      <c r="O44" s="13">
        <f t="shared" ref="O44" si="86">+O43/O42</f>
        <v>3.3085427135678387</v>
      </c>
      <c r="P44" s="13"/>
      <c r="Q44" s="13">
        <f t="shared" ref="Q44" si="87">+Q43/Q42</f>
        <v>2.5021333333333327</v>
      </c>
      <c r="R44" s="13"/>
      <c r="S44" s="13">
        <f t="shared" ref="S44" si="88">+S43/S42</f>
        <v>2.4079561042524009</v>
      </c>
      <c r="T44" s="14">
        <f>SUM(D44:S44)/COUNT(D44:S44)</f>
        <v>2.8306881869899732</v>
      </c>
    </row>
    <row r="45" spans="1:20" x14ac:dyDescent="0.25">
      <c r="A45" s="1">
        <v>2016</v>
      </c>
      <c r="B45" s="2" t="s">
        <v>0</v>
      </c>
      <c r="C45" s="2" t="s">
        <v>18</v>
      </c>
      <c r="D45" s="2">
        <v>64</v>
      </c>
      <c r="E45" s="2"/>
      <c r="F45" s="2">
        <v>68</v>
      </c>
      <c r="G45" s="2"/>
      <c r="H45" s="2">
        <v>50</v>
      </c>
      <c r="I45" s="2"/>
      <c r="J45" s="2">
        <v>33</v>
      </c>
      <c r="K45" s="2"/>
      <c r="L45" s="2">
        <v>59</v>
      </c>
      <c r="M45" s="2"/>
      <c r="N45" s="2">
        <v>56</v>
      </c>
      <c r="O45" s="2"/>
      <c r="P45" s="2">
        <v>61</v>
      </c>
      <c r="Q45" s="2"/>
      <c r="R45" s="2">
        <v>22</v>
      </c>
      <c r="S45" s="2"/>
      <c r="T45" s="3">
        <f>SUM(D45:R45)</f>
        <v>413</v>
      </c>
    </row>
    <row r="46" spans="1:20" x14ac:dyDescent="0.25">
      <c r="A46" s="4"/>
      <c r="C46" s="5" t="s">
        <v>19</v>
      </c>
      <c r="D46" s="5">
        <v>3</v>
      </c>
      <c r="F46" s="5">
        <v>4</v>
      </c>
      <c r="H46" s="5">
        <v>2</v>
      </c>
      <c r="J46" s="5">
        <v>6</v>
      </c>
      <c r="L46" s="5">
        <v>1</v>
      </c>
      <c r="N46" s="5">
        <v>2</v>
      </c>
      <c r="P46" s="5">
        <v>3</v>
      </c>
      <c r="R46" s="5">
        <v>2</v>
      </c>
      <c r="T46" s="6">
        <f>SUM(D46:R46)</f>
        <v>23</v>
      </c>
    </row>
    <row r="47" spans="1:20" x14ac:dyDescent="0.25">
      <c r="A47" s="4"/>
      <c r="B47" s="8"/>
      <c r="C47" s="8" t="s">
        <v>20</v>
      </c>
      <c r="D47" s="8">
        <f>+D46/D45</f>
        <v>4.6875E-2</v>
      </c>
      <c r="E47" s="8"/>
      <c r="F47" s="8">
        <f t="shared" ref="F47" si="89">+F46/F45</f>
        <v>5.8823529411764705E-2</v>
      </c>
      <c r="G47" s="8"/>
      <c r="H47" s="8">
        <f t="shared" ref="H47" si="90">+H46/H45</f>
        <v>0.04</v>
      </c>
      <c r="I47" s="8"/>
      <c r="J47" s="8">
        <f t="shared" ref="J47" si="91">+J46/J45</f>
        <v>0.18181818181818182</v>
      </c>
      <c r="K47" s="8"/>
      <c r="L47" s="8">
        <f t="shared" ref="L47" si="92">+L46/L45</f>
        <v>1.6949152542372881E-2</v>
      </c>
      <c r="M47" s="8"/>
      <c r="N47" s="8">
        <f t="shared" ref="N47" si="93">+N46/N45</f>
        <v>3.5714285714285712E-2</v>
      </c>
      <c r="O47" s="8"/>
      <c r="P47" s="8">
        <f t="shared" ref="P47" si="94">+P46/P45</f>
        <v>4.9180327868852458E-2</v>
      </c>
      <c r="Q47" s="8"/>
      <c r="R47" s="8">
        <f t="shared" ref="R47" si="95">+R46/R45</f>
        <v>9.0909090909090912E-2</v>
      </c>
      <c r="S47" s="8"/>
      <c r="T47" s="9">
        <f>SUM(D47:S47)/COUNT(D47:S47)</f>
        <v>6.5033696033068564E-2</v>
      </c>
    </row>
    <row r="48" spans="1:20" x14ac:dyDescent="0.25">
      <c r="A48" s="4"/>
      <c r="C48" s="5" t="s">
        <v>21</v>
      </c>
      <c r="D48" s="10">
        <v>1.5671296296296298E-2</v>
      </c>
      <c r="E48" s="10"/>
      <c r="F48" s="10">
        <v>2.5150462962962961E-2</v>
      </c>
      <c r="G48" s="10"/>
      <c r="H48" s="10">
        <v>2.8078703703703703E-2</v>
      </c>
      <c r="I48" s="10"/>
      <c r="J48" s="10">
        <v>3.6979166666666667E-2</v>
      </c>
      <c r="K48" s="10"/>
      <c r="L48" s="10">
        <v>1.3668981481481482E-2</v>
      </c>
      <c r="M48" s="10"/>
      <c r="N48" s="10">
        <v>2.1782407407407407E-2</v>
      </c>
      <c r="O48" s="10"/>
      <c r="P48" s="10">
        <v>3.1030092592592592E-2</v>
      </c>
      <c r="Q48" s="10"/>
      <c r="R48" s="10">
        <v>3.5243055555555555E-2</v>
      </c>
      <c r="S48" s="10"/>
      <c r="T48" s="6"/>
    </row>
    <row r="49" spans="1:20" x14ac:dyDescent="0.25">
      <c r="A49" s="4"/>
      <c r="C49" s="5" t="s">
        <v>22</v>
      </c>
      <c r="D49" s="10">
        <v>5.9317129629629629E-2</v>
      </c>
      <c r="E49" s="10"/>
      <c r="F49" s="10">
        <v>9.2187499999999992E-2</v>
      </c>
      <c r="G49" s="10"/>
      <c r="H49" s="10">
        <v>0.10254629629629629</v>
      </c>
      <c r="I49" s="10"/>
      <c r="J49" s="10">
        <v>0.12069444444444445</v>
      </c>
      <c r="K49" s="10"/>
      <c r="L49" s="10">
        <v>8.1192129629629642E-2</v>
      </c>
      <c r="M49" s="10"/>
      <c r="N49" s="10">
        <v>8.59375E-2</v>
      </c>
      <c r="O49" s="10"/>
      <c r="P49" s="10">
        <v>0.10755787037037036</v>
      </c>
      <c r="Q49" s="10"/>
      <c r="R49" s="10">
        <v>0.13142361111111112</v>
      </c>
      <c r="S49" s="10"/>
      <c r="T49" s="6"/>
    </row>
    <row r="50" spans="1:20" x14ac:dyDescent="0.25">
      <c r="A50" s="4"/>
      <c r="C50" s="5" t="s">
        <v>23</v>
      </c>
      <c r="D50" s="8">
        <f>+D49/D48</f>
        <v>3.7850812407680943</v>
      </c>
      <c r="E50" s="8"/>
      <c r="F50" s="8">
        <f t="shared" ref="F50" si="96">+F49/F48</f>
        <v>3.665439484583525</v>
      </c>
      <c r="G50" s="8"/>
      <c r="H50" s="8">
        <f t="shared" ref="H50" si="97">+H49/H48</f>
        <v>3.6521022258862321</v>
      </c>
      <c r="I50" s="8"/>
      <c r="J50" s="8">
        <f t="shared" ref="J50" si="98">+J49/J48</f>
        <v>3.2638497652582159</v>
      </c>
      <c r="K50" s="8"/>
      <c r="L50" s="8">
        <f t="shared" ref="L50" si="99">+L49/L48</f>
        <v>5.9398814563928886</v>
      </c>
      <c r="M50" s="8"/>
      <c r="N50" s="8">
        <f t="shared" ref="N50" si="100">+N49/N48</f>
        <v>3.9452709883103085</v>
      </c>
      <c r="O50" s="8"/>
      <c r="P50" s="8">
        <f t="shared" ref="P50" si="101">+P49/P48</f>
        <v>3.4662439388287951</v>
      </c>
      <c r="Q50" s="8"/>
      <c r="R50" s="8">
        <f t="shared" ref="R50" si="102">+R49/R48</f>
        <v>3.729064039408867</v>
      </c>
      <c r="S50" s="8"/>
      <c r="T50" s="9">
        <f>SUM(D50:S50)/COUNT(D50:S50)</f>
        <v>3.9308666424296161</v>
      </c>
    </row>
    <row r="51" spans="1:20" x14ac:dyDescent="0.25">
      <c r="A51" s="4"/>
      <c r="B51" s="5" t="s">
        <v>1</v>
      </c>
      <c r="C51" s="5" t="s">
        <v>18</v>
      </c>
      <c r="E51" s="5">
        <v>68</v>
      </c>
      <c r="G51" s="5">
        <v>53</v>
      </c>
      <c r="I51" s="5">
        <v>32</v>
      </c>
      <c r="K51" s="5">
        <v>20</v>
      </c>
      <c r="M51" s="5">
        <v>66</v>
      </c>
      <c r="O51" s="5">
        <v>29</v>
      </c>
      <c r="Q51" s="5">
        <v>25</v>
      </c>
      <c r="S51" s="5">
        <v>19</v>
      </c>
      <c r="T51" s="6">
        <f>SUM(D51:R51)</f>
        <v>293</v>
      </c>
    </row>
    <row r="52" spans="1:20" x14ac:dyDescent="0.25">
      <c r="A52" s="4"/>
      <c r="C52" s="5" t="s">
        <v>19</v>
      </c>
      <c r="E52" s="5">
        <v>8</v>
      </c>
      <c r="G52" s="5">
        <v>4</v>
      </c>
      <c r="I52" s="5">
        <v>2</v>
      </c>
      <c r="K52" s="5">
        <v>1</v>
      </c>
      <c r="M52" s="5">
        <v>6</v>
      </c>
      <c r="O52" s="5">
        <v>2</v>
      </c>
      <c r="Q52" s="5">
        <v>1</v>
      </c>
      <c r="S52" s="5">
        <v>2</v>
      </c>
      <c r="T52" s="6">
        <f>SUM(D52:R52)</f>
        <v>24</v>
      </c>
    </row>
    <row r="53" spans="1:20" x14ac:dyDescent="0.25">
      <c r="A53" s="4"/>
      <c r="C53" s="5" t="s">
        <v>20</v>
      </c>
      <c r="D53" s="8"/>
      <c r="E53" s="8">
        <f t="shared" ref="E53" si="103">+E52/E51</f>
        <v>0.11764705882352941</v>
      </c>
      <c r="F53" s="8"/>
      <c r="G53" s="8">
        <f t="shared" ref="G53" si="104">+G52/G51</f>
        <v>7.5471698113207544E-2</v>
      </c>
      <c r="H53" s="8"/>
      <c r="I53" s="8">
        <f t="shared" ref="I53" si="105">+I52/I51</f>
        <v>6.25E-2</v>
      </c>
      <c r="J53" s="8"/>
      <c r="K53" s="8">
        <f t="shared" ref="K53" si="106">+K52/K51</f>
        <v>0.05</v>
      </c>
      <c r="L53" s="8"/>
      <c r="M53" s="8">
        <f t="shared" ref="M53" si="107">+M52/M51</f>
        <v>9.0909090909090912E-2</v>
      </c>
      <c r="N53" s="8"/>
      <c r="O53" s="8">
        <f t="shared" ref="O53" si="108">+O52/O51</f>
        <v>6.8965517241379309E-2</v>
      </c>
      <c r="P53" s="8"/>
      <c r="Q53" s="8">
        <f t="shared" ref="Q53" si="109">+Q52/Q51</f>
        <v>0.04</v>
      </c>
      <c r="R53" s="8"/>
      <c r="S53" s="8">
        <f t="shared" ref="S53" si="110">+S52/S51</f>
        <v>0.10526315789473684</v>
      </c>
      <c r="T53" s="9">
        <f>SUM(D53:S53)/COUNT(D53:S53)</f>
        <v>7.6344565372743006E-2</v>
      </c>
    </row>
    <row r="54" spans="1:20" x14ac:dyDescent="0.25">
      <c r="A54" s="4"/>
      <c r="C54" s="5" t="s">
        <v>21</v>
      </c>
      <c r="D54" s="10"/>
      <c r="E54" s="10">
        <v>2.9872685185185183E-2</v>
      </c>
      <c r="F54" s="10"/>
      <c r="G54" s="10">
        <v>3.8506944444444448E-2</v>
      </c>
      <c r="H54" s="10"/>
      <c r="I54" s="10">
        <v>4.4467592592592593E-2</v>
      </c>
      <c r="J54" s="10"/>
      <c r="K54" s="10">
        <v>6.446759259259259E-2</v>
      </c>
      <c r="L54" s="10"/>
      <c r="M54" s="10">
        <v>2.0300925925925927E-2</v>
      </c>
      <c r="N54" s="10"/>
      <c r="O54" s="10">
        <v>3.5185185185185187E-2</v>
      </c>
      <c r="P54" s="10"/>
      <c r="Q54" s="10">
        <v>3.9687500000000001E-2</v>
      </c>
      <c r="R54" s="10"/>
      <c r="S54" s="10">
        <v>4.3321759259259261E-2</v>
      </c>
      <c r="T54" s="6"/>
    </row>
    <row r="55" spans="1:20" x14ac:dyDescent="0.25">
      <c r="A55" s="4"/>
      <c r="C55" s="5" t="s">
        <v>22</v>
      </c>
      <c r="D55" s="10"/>
      <c r="E55" s="10">
        <v>0.10873842592592593</v>
      </c>
      <c r="F55" s="10"/>
      <c r="G55" s="10">
        <v>0.13065972222222222</v>
      </c>
      <c r="H55" s="10"/>
      <c r="I55" s="10">
        <v>0.10327546296296297</v>
      </c>
      <c r="J55" s="10"/>
      <c r="K55" s="10">
        <v>0.16056712962962963</v>
      </c>
      <c r="L55" s="10"/>
      <c r="M55" s="10">
        <v>8.2442129629629629E-2</v>
      </c>
      <c r="N55" s="10"/>
      <c r="O55" s="10">
        <v>8.340277777777777E-2</v>
      </c>
      <c r="P55" s="10"/>
      <c r="Q55" s="10">
        <v>0.11478009259259259</v>
      </c>
      <c r="R55" s="10"/>
      <c r="S55" s="10">
        <v>0.1154513888888889</v>
      </c>
      <c r="T55" s="6"/>
    </row>
    <row r="56" spans="1:20" ht="15.75" thickBot="1" x14ac:dyDescent="0.3">
      <c r="A56" s="11"/>
      <c r="B56" s="12"/>
      <c r="C56" s="12" t="s">
        <v>23</v>
      </c>
      <c r="D56" s="13"/>
      <c r="E56" s="13">
        <f t="shared" ref="E56" si="111">+E55/E54</f>
        <v>3.6400619914761725</v>
      </c>
      <c r="F56" s="13"/>
      <c r="G56" s="13">
        <f t="shared" ref="G56" si="112">+G55/G54</f>
        <v>3.3931469792605946</v>
      </c>
      <c r="H56" s="13"/>
      <c r="I56" s="13">
        <f t="shared" ref="I56" si="113">+I55/I54</f>
        <v>2.3224882873503385</v>
      </c>
      <c r="J56" s="13"/>
      <c r="K56" s="13">
        <f t="shared" ref="K56" si="114">+K55/K54</f>
        <v>2.4906642728904846</v>
      </c>
      <c r="L56" s="13"/>
      <c r="M56" s="13">
        <f t="shared" ref="M56" si="115">+M55/M54</f>
        <v>4.0610034207525656</v>
      </c>
      <c r="N56" s="13"/>
      <c r="O56" s="13">
        <f t="shared" ref="O56" si="116">+O55/O54</f>
        <v>2.3703947368421048</v>
      </c>
      <c r="P56" s="13"/>
      <c r="Q56" s="13">
        <f t="shared" ref="Q56" si="117">+Q55/Q54</f>
        <v>2.8920968212306795</v>
      </c>
      <c r="R56" s="13"/>
      <c r="S56" s="13">
        <f t="shared" ref="S56" si="118">+S55/S54</f>
        <v>2.6649746192893402</v>
      </c>
      <c r="T56" s="14">
        <f>SUM(D56:S56)/COUNT(D56:S56)</f>
        <v>2.9793538911365349</v>
      </c>
    </row>
    <row r="57" spans="1:20" x14ac:dyDescent="0.25">
      <c r="A57" s="1">
        <v>2017</v>
      </c>
      <c r="B57" s="2" t="s">
        <v>0</v>
      </c>
      <c r="C57" s="2" t="s">
        <v>18</v>
      </c>
      <c r="D57" s="2">
        <v>51</v>
      </c>
      <c r="E57" s="2"/>
      <c r="F57" s="2">
        <v>70</v>
      </c>
      <c r="G57" s="2"/>
      <c r="H57" s="2">
        <v>49</v>
      </c>
      <c r="I57" s="2"/>
      <c r="J57" s="2">
        <v>24</v>
      </c>
      <c r="K57" s="2"/>
      <c r="L57" s="2">
        <v>42</v>
      </c>
      <c r="M57" s="2"/>
      <c r="N57" s="2">
        <v>52</v>
      </c>
      <c r="O57" s="2"/>
      <c r="P57" s="2">
        <v>30</v>
      </c>
      <c r="Q57" s="2"/>
      <c r="R57" s="2">
        <v>35</v>
      </c>
      <c r="S57" s="2"/>
      <c r="T57" s="3">
        <f>SUM(D57:R57)</f>
        <v>353</v>
      </c>
    </row>
    <row r="58" spans="1:20" x14ac:dyDescent="0.25">
      <c r="A58" s="4"/>
      <c r="C58" s="5" t="s">
        <v>19</v>
      </c>
      <c r="D58" s="5">
        <v>2</v>
      </c>
      <c r="F58" s="5">
        <v>11</v>
      </c>
      <c r="H58" s="5">
        <v>8</v>
      </c>
      <c r="J58" s="5">
        <v>4</v>
      </c>
      <c r="L58" s="5">
        <v>6</v>
      </c>
      <c r="N58" s="5">
        <v>5</v>
      </c>
      <c r="P58" s="5">
        <v>2</v>
      </c>
      <c r="R58" s="5">
        <v>3</v>
      </c>
      <c r="T58" s="6">
        <f>SUM(D58:R58)</f>
        <v>41</v>
      </c>
    </row>
    <row r="59" spans="1:20" x14ac:dyDescent="0.25">
      <c r="A59" s="4"/>
      <c r="B59" s="8"/>
      <c r="C59" s="8" t="s">
        <v>20</v>
      </c>
      <c r="D59" s="8">
        <f>+D58/D57</f>
        <v>3.9215686274509803E-2</v>
      </c>
      <c r="E59" s="8"/>
      <c r="F59" s="8">
        <f t="shared" ref="F59" si="119">+F58/F57</f>
        <v>0.15714285714285714</v>
      </c>
      <c r="G59" s="8"/>
      <c r="H59" s="8">
        <f t="shared" ref="H59" si="120">+H58/H57</f>
        <v>0.16326530612244897</v>
      </c>
      <c r="I59" s="8"/>
      <c r="J59" s="8">
        <f t="shared" ref="J59" si="121">+J58/J57</f>
        <v>0.16666666666666666</v>
      </c>
      <c r="K59" s="8"/>
      <c r="L59" s="8">
        <f t="shared" ref="L59" si="122">+L58/L57</f>
        <v>0.14285714285714285</v>
      </c>
      <c r="M59" s="8"/>
      <c r="N59" s="8">
        <f t="shared" ref="N59" si="123">+N58/N57</f>
        <v>9.6153846153846159E-2</v>
      </c>
      <c r="O59" s="8"/>
      <c r="P59" s="8">
        <f t="shared" ref="P59" si="124">+P58/P57</f>
        <v>6.6666666666666666E-2</v>
      </c>
      <c r="Q59" s="8"/>
      <c r="R59" s="8">
        <f t="shared" ref="R59" si="125">+R58/R57</f>
        <v>8.5714285714285715E-2</v>
      </c>
      <c r="S59" s="8"/>
      <c r="T59" s="9">
        <f>SUM(D59:S59)/COUNT(D59:S59)</f>
        <v>0.11471030719980299</v>
      </c>
    </row>
    <row r="60" spans="1:20" x14ac:dyDescent="0.25">
      <c r="A60" s="4"/>
      <c r="C60" s="5" t="s">
        <v>21</v>
      </c>
      <c r="D60" s="10">
        <v>2.5023148148148145E-2</v>
      </c>
      <c r="E60" s="10"/>
      <c r="F60" s="10">
        <v>3.2499999999999994E-2</v>
      </c>
      <c r="G60" s="10"/>
      <c r="H60" s="10">
        <v>3.363425925925926E-2</v>
      </c>
      <c r="I60" s="10"/>
      <c r="J60" s="10">
        <v>4.2743055555555555E-2</v>
      </c>
      <c r="K60" s="10"/>
      <c r="L60" s="10">
        <v>2.255787037037037E-2</v>
      </c>
      <c r="M60" s="10"/>
      <c r="N60" s="10">
        <v>3.0983796296296297E-2</v>
      </c>
      <c r="O60" s="10"/>
      <c r="P60" s="10">
        <v>3.27662037037037E-2</v>
      </c>
      <c r="Q60" s="10"/>
      <c r="R60" s="10">
        <v>3.9942129629629626E-2</v>
      </c>
      <c r="S60" s="10"/>
      <c r="T60" s="6"/>
    </row>
    <row r="61" spans="1:20" x14ac:dyDescent="0.25">
      <c r="A61" s="4"/>
      <c r="C61" s="5" t="s">
        <v>22</v>
      </c>
      <c r="D61" s="10">
        <v>8.2743055555555556E-2</v>
      </c>
      <c r="E61" s="10"/>
      <c r="F61" s="10">
        <v>0.1335300925925926</v>
      </c>
      <c r="G61" s="10"/>
      <c r="H61" s="10">
        <v>0.12346064814814815</v>
      </c>
      <c r="I61" s="10"/>
      <c r="J61" s="10">
        <v>0.10844907407407406</v>
      </c>
      <c r="K61" s="10"/>
      <c r="L61" s="10">
        <v>9.1180555555555556E-2</v>
      </c>
      <c r="M61" s="10"/>
      <c r="N61" s="10">
        <v>0.1184837962962963</v>
      </c>
      <c r="O61" s="10"/>
      <c r="P61" s="10">
        <v>0.13967592592592593</v>
      </c>
      <c r="Q61" s="10"/>
      <c r="R61" s="10">
        <v>0.1655787037037037</v>
      </c>
      <c r="S61" s="10"/>
      <c r="T61" s="6"/>
    </row>
    <row r="62" spans="1:20" x14ac:dyDescent="0.25">
      <c r="A62" s="4"/>
      <c r="C62" s="5" t="s">
        <v>23</v>
      </c>
      <c r="D62" s="8">
        <f>+D61/D60</f>
        <v>3.3066604995374655</v>
      </c>
      <c r="E62" s="8"/>
      <c r="F62" s="8">
        <f t="shared" ref="F62" si="126">+F61/F60</f>
        <v>4.1086182336182349</v>
      </c>
      <c r="G62" s="8"/>
      <c r="H62" s="8">
        <f t="shared" ref="H62" si="127">+H61/H60</f>
        <v>3.6706813489332415</v>
      </c>
      <c r="I62" s="8"/>
      <c r="J62" s="8">
        <f t="shared" ref="J62" si="128">+J61/J60</f>
        <v>2.5372326022204166</v>
      </c>
      <c r="K62" s="8"/>
      <c r="L62" s="8">
        <f t="shared" ref="L62" si="129">+L61/L60</f>
        <v>4.0420728578758336</v>
      </c>
      <c r="M62" s="8"/>
      <c r="N62" s="8">
        <f t="shared" ref="N62" si="130">+N61/N60</f>
        <v>3.8240567799775866</v>
      </c>
      <c r="O62" s="8"/>
      <c r="P62" s="8">
        <f t="shared" ref="P62" si="131">+P61/P60</f>
        <v>4.2628046626633704</v>
      </c>
      <c r="Q62" s="8"/>
      <c r="R62" s="8">
        <f t="shared" ref="R62" si="132">+R61/R60</f>
        <v>4.1454650825847583</v>
      </c>
      <c r="S62" s="8"/>
      <c r="T62" s="9">
        <f>SUM(D62:S62)/COUNT(D62:S62)</f>
        <v>3.7371990084263631</v>
      </c>
    </row>
    <row r="63" spans="1:20" x14ac:dyDescent="0.25">
      <c r="A63" s="4"/>
      <c r="B63" s="5" t="s">
        <v>1</v>
      </c>
      <c r="C63" s="5" t="s">
        <v>18</v>
      </c>
      <c r="E63" s="5">
        <v>69</v>
      </c>
      <c r="G63" s="5">
        <v>50</v>
      </c>
      <c r="I63" s="5">
        <v>33</v>
      </c>
      <c r="K63" s="5">
        <v>19</v>
      </c>
      <c r="M63" s="5">
        <v>58</v>
      </c>
      <c r="O63" s="5">
        <v>59</v>
      </c>
      <c r="Q63" s="5">
        <v>23</v>
      </c>
      <c r="S63" s="5">
        <v>18</v>
      </c>
      <c r="T63" s="6">
        <f>SUM(D63:R63)</f>
        <v>311</v>
      </c>
    </row>
    <row r="64" spans="1:20" x14ac:dyDescent="0.25">
      <c r="A64" s="4"/>
      <c r="C64" s="5" t="s">
        <v>19</v>
      </c>
      <c r="E64" s="5">
        <v>0</v>
      </c>
      <c r="G64" s="5">
        <v>0</v>
      </c>
      <c r="I64" s="5">
        <v>0</v>
      </c>
      <c r="K64" s="5">
        <v>0</v>
      </c>
      <c r="M64" s="5">
        <v>0</v>
      </c>
      <c r="O64" s="5">
        <v>0</v>
      </c>
      <c r="Q64" s="5">
        <v>0</v>
      </c>
      <c r="S64" s="5">
        <v>0</v>
      </c>
      <c r="T64" s="6">
        <f>SUM(D64:R64)</f>
        <v>0</v>
      </c>
    </row>
    <row r="65" spans="1:20" x14ac:dyDescent="0.25">
      <c r="A65" s="4"/>
      <c r="C65" s="5" t="s">
        <v>20</v>
      </c>
      <c r="D65" s="8"/>
      <c r="E65" s="8">
        <f t="shared" ref="E65" si="133">+E64/E63</f>
        <v>0</v>
      </c>
      <c r="F65" s="8"/>
      <c r="G65" s="8">
        <f t="shared" ref="G65" si="134">+G64/G63</f>
        <v>0</v>
      </c>
      <c r="H65" s="8"/>
      <c r="I65" s="8">
        <f t="shared" ref="I65" si="135">+I64/I63</f>
        <v>0</v>
      </c>
      <c r="J65" s="8"/>
      <c r="K65" s="8">
        <f t="shared" ref="K65" si="136">+K64/K63</f>
        <v>0</v>
      </c>
      <c r="L65" s="8"/>
      <c r="M65" s="8">
        <f t="shared" ref="M65" si="137">+M64/M63</f>
        <v>0</v>
      </c>
      <c r="N65" s="8"/>
      <c r="O65" s="8">
        <f t="shared" ref="O65" si="138">+O64/O63</f>
        <v>0</v>
      </c>
      <c r="P65" s="8"/>
      <c r="Q65" s="8">
        <f t="shared" ref="Q65" si="139">+Q64/Q63</f>
        <v>0</v>
      </c>
      <c r="R65" s="8"/>
      <c r="S65" s="8">
        <f t="shared" ref="S65" si="140">+S64/S63</f>
        <v>0</v>
      </c>
      <c r="T65" s="9">
        <f>SUM(D65:S65)/COUNT(D65:S65)</f>
        <v>0</v>
      </c>
    </row>
    <row r="66" spans="1:20" x14ac:dyDescent="0.25">
      <c r="A66" s="4"/>
      <c r="C66" s="5" t="s">
        <v>21</v>
      </c>
      <c r="D66" s="10"/>
      <c r="E66" s="10">
        <v>2.5416666666666667E-2</v>
      </c>
      <c r="F66" s="10"/>
      <c r="G66" s="10">
        <v>3.3113425925925928E-2</v>
      </c>
      <c r="H66" s="10"/>
      <c r="I66" s="10">
        <v>4.1203703703703708E-2</v>
      </c>
      <c r="J66" s="10"/>
      <c r="K66" s="10">
        <v>4.8043981481481486E-2</v>
      </c>
      <c r="L66" s="10"/>
      <c r="M66" s="10">
        <v>1.7326388888888888E-2</v>
      </c>
      <c r="N66" s="10"/>
      <c r="O66" s="10">
        <v>2.6747685185185183E-2</v>
      </c>
      <c r="P66" s="10"/>
      <c r="Q66" s="10">
        <v>3.2002314814814817E-2</v>
      </c>
      <c r="R66" s="10"/>
      <c r="S66" s="10">
        <v>4.2604166666666665E-2</v>
      </c>
      <c r="T66" s="6"/>
    </row>
    <row r="67" spans="1:20" x14ac:dyDescent="0.25">
      <c r="A67" s="4"/>
      <c r="C67" s="5" t="s">
        <v>22</v>
      </c>
      <c r="D67" s="10"/>
      <c r="E67" s="10">
        <v>7.9537037037037031E-2</v>
      </c>
      <c r="F67" s="10"/>
      <c r="G67" s="10">
        <v>0.13644675925925925</v>
      </c>
      <c r="H67" s="10"/>
      <c r="I67" s="10">
        <v>0.10660879629629631</v>
      </c>
      <c r="J67" s="10"/>
      <c r="K67" s="10">
        <v>0.10967592592592594</v>
      </c>
      <c r="L67" s="10"/>
      <c r="M67" s="10">
        <v>8.4097222222222212E-2</v>
      </c>
      <c r="N67" s="10"/>
      <c r="O67" s="10">
        <v>7.6122685185185182E-2</v>
      </c>
      <c r="P67" s="10"/>
      <c r="Q67" s="10">
        <v>8.0081018518518524E-2</v>
      </c>
      <c r="R67" s="10"/>
      <c r="S67" s="10">
        <v>9.5497685185185199E-2</v>
      </c>
      <c r="T67" s="6"/>
    </row>
    <row r="68" spans="1:20" ht="15.75" thickBot="1" x14ac:dyDescent="0.3">
      <c r="A68" s="11"/>
      <c r="B68" s="12"/>
      <c r="C68" s="12" t="s">
        <v>23</v>
      </c>
      <c r="D68" s="13"/>
      <c r="E68" s="13">
        <f t="shared" ref="E68" si="141">+E67/E66</f>
        <v>3.129326047358834</v>
      </c>
      <c r="F68" s="13"/>
      <c r="G68" s="13">
        <f t="shared" ref="G68" si="142">+G67/G66</f>
        <v>4.1205872072701846</v>
      </c>
      <c r="H68" s="13"/>
      <c r="I68" s="13">
        <f t="shared" ref="I68" si="143">+I67/I66</f>
        <v>2.5873595505617981</v>
      </c>
      <c r="J68" s="13"/>
      <c r="K68" s="13">
        <f t="shared" ref="K68" si="144">+K67/K66</f>
        <v>2.2828234160443266</v>
      </c>
      <c r="L68" s="13"/>
      <c r="M68" s="13">
        <f t="shared" ref="M68" si="145">+M67/M66</f>
        <v>4.8537074148296595</v>
      </c>
      <c r="N68" s="13"/>
      <c r="O68" s="13">
        <f t="shared" ref="O68" si="146">+O67/O66</f>
        <v>2.845954132410212</v>
      </c>
      <c r="P68" s="13"/>
      <c r="Q68" s="13">
        <f t="shared" ref="Q68" si="147">+Q67/Q66</f>
        <v>2.5023508137432189</v>
      </c>
      <c r="R68" s="13"/>
      <c r="S68" s="13">
        <f t="shared" ref="S68" si="148">+S67/S66</f>
        <v>2.2415104591143713</v>
      </c>
      <c r="T68" s="14">
        <f>SUM(D68:S68)/COUNT(D68:S68)</f>
        <v>3.070452380166576</v>
      </c>
    </row>
    <row r="69" spans="1:20" x14ac:dyDescent="0.25">
      <c r="A69" s="1">
        <v>2018</v>
      </c>
      <c r="B69" s="2" t="s">
        <v>0</v>
      </c>
      <c r="C69" s="2" t="s">
        <v>18</v>
      </c>
      <c r="D69" s="2">
        <v>56</v>
      </c>
      <c r="E69" s="2"/>
      <c r="F69" s="2">
        <v>65</v>
      </c>
      <c r="G69" s="2"/>
      <c r="H69" s="2">
        <v>56</v>
      </c>
      <c r="I69" s="2"/>
      <c r="J69" s="2">
        <v>23</v>
      </c>
      <c r="K69" s="2"/>
      <c r="L69" s="2">
        <v>44</v>
      </c>
      <c r="M69" s="2"/>
      <c r="N69" s="2">
        <v>51</v>
      </c>
      <c r="O69" s="2"/>
      <c r="P69" s="2">
        <v>43</v>
      </c>
      <c r="Q69" s="2"/>
      <c r="R69" s="2">
        <v>21</v>
      </c>
      <c r="S69" s="2"/>
      <c r="T69" s="3">
        <f>SUM(D69:R69)</f>
        <v>359</v>
      </c>
    </row>
    <row r="70" spans="1:20" x14ac:dyDescent="0.25">
      <c r="A70" s="4"/>
      <c r="C70" s="5" t="s">
        <v>19</v>
      </c>
      <c r="D70" s="5">
        <v>3</v>
      </c>
      <c r="F70" s="5">
        <v>4</v>
      </c>
      <c r="H70" s="5">
        <v>7</v>
      </c>
      <c r="J70" s="5">
        <v>2</v>
      </c>
      <c r="L70" s="5">
        <v>4</v>
      </c>
      <c r="N70" s="5">
        <v>12</v>
      </c>
      <c r="P70" s="5">
        <v>4</v>
      </c>
      <c r="R70" s="5">
        <v>3</v>
      </c>
      <c r="T70" s="6">
        <f>SUM(D70:R70)</f>
        <v>39</v>
      </c>
    </row>
    <row r="71" spans="1:20" x14ac:dyDescent="0.25">
      <c r="A71" s="4"/>
      <c r="B71" s="8"/>
      <c r="C71" s="8" t="s">
        <v>20</v>
      </c>
      <c r="D71" s="8">
        <f>+D70/D69</f>
        <v>5.3571428571428568E-2</v>
      </c>
      <c r="E71" s="8"/>
      <c r="F71" s="8">
        <f t="shared" ref="F71" si="149">+F70/F69</f>
        <v>6.1538461538461542E-2</v>
      </c>
      <c r="G71" s="8"/>
      <c r="H71" s="8">
        <f t="shared" ref="H71" si="150">+H70/H69</f>
        <v>0.125</v>
      </c>
      <c r="I71" s="8"/>
      <c r="J71" s="8">
        <f t="shared" ref="J71" si="151">+J70/J69</f>
        <v>8.6956521739130432E-2</v>
      </c>
      <c r="K71" s="8"/>
      <c r="L71" s="8">
        <f t="shared" ref="L71" si="152">+L70/L69</f>
        <v>9.0909090909090912E-2</v>
      </c>
      <c r="M71" s="8"/>
      <c r="N71" s="8">
        <f t="shared" ref="N71" si="153">+N70/N69</f>
        <v>0.23529411764705882</v>
      </c>
      <c r="O71" s="8"/>
      <c r="P71" s="8">
        <f t="shared" ref="P71" si="154">+P70/P69</f>
        <v>9.3023255813953487E-2</v>
      </c>
      <c r="Q71" s="8"/>
      <c r="R71" s="8">
        <f t="shared" ref="R71" si="155">+R70/R69</f>
        <v>0.14285714285714285</v>
      </c>
      <c r="S71" s="8"/>
      <c r="T71" s="9">
        <f>SUM(D71:S71)/COUNT(D71:S71)</f>
        <v>0.11114375238453331</v>
      </c>
    </row>
    <row r="72" spans="1:20" x14ac:dyDescent="0.25">
      <c r="A72" s="4"/>
      <c r="C72" s="5" t="s">
        <v>21</v>
      </c>
      <c r="D72" s="10">
        <v>1.4826388888888889E-2</v>
      </c>
      <c r="E72" s="10"/>
      <c r="F72" s="10">
        <v>2.9502314814814815E-2</v>
      </c>
      <c r="G72" s="10"/>
      <c r="H72" s="10">
        <v>3.5856481481481482E-2</v>
      </c>
      <c r="I72" s="10"/>
      <c r="J72" s="10">
        <v>4.5775462962962969E-2</v>
      </c>
      <c r="K72" s="10"/>
      <c r="L72" s="10">
        <v>1.3252314814814814E-2</v>
      </c>
      <c r="M72" s="10"/>
      <c r="N72" s="10">
        <v>2.8032407407407409E-2</v>
      </c>
      <c r="O72" s="10"/>
      <c r="P72" s="10">
        <v>2.8865740740740744E-2</v>
      </c>
      <c r="Q72" s="10"/>
      <c r="R72" s="10">
        <v>3.2696759259259259E-2</v>
      </c>
      <c r="S72" s="10"/>
      <c r="T72" s="6"/>
    </row>
    <row r="73" spans="1:20" x14ac:dyDescent="0.25">
      <c r="A73" s="4"/>
      <c r="C73" s="5" t="s">
        <v>22</v>
      </c>
      <c r="D73" s="10">
        <v>7.9513888888888898E-2</v>
      </c>
      <c r="E73" s="10"/>
      <c r="F73" s="10">
        <v>0.12755787037037039</v>
      </c>
      <c r="G73" s="10"/>
      <c r="H73" s="10">
        <v>0.18971064814814817</v>
      </c>
      <c r="I73" s="10"/>
      <c r="J73" s="10">
        <v>0.11835648148148148</v>
      </c>
      <c r="K73" s="10"/>
      <c r="L73" s="10">
        <v>7.8969907407407405E-2</v>
      </c>
      <c r="M73" s="10"/>
      <c r="N73" s="10">
        <v>0.12444444444444443</v>
      </c>
      <c r="O73" s="10"/>
      <c r="P73" s="10">
        <v>0.10503472222222222</v>
      </c>
      <c r="Q73" s="10"/>
      <c r="R73" s="10">
        <v>0.11346064814814814</v>
      </c>
      <c r="S73" s="10"/>
      <c r="T73" s="6"/>
    </row>
    <row r="74" spans="1:20" x14ac:dyDescent="0.25">
      <c r="A74" s="4"/>
      <c r="C74" s="5" t="s">
        <v>23</v>
      </c>
      <c r="D74" s="8">
        <f>+D73/D72</f>
        <v>5.3629976580796255</v>
      </c>
      <c r="E74" s="8"/>
      <c r="F74" s="8">
        <f t="shared" ref="F74" si="156">+F73/F72</f>
        <v>4.3236563358179687</v>
      </c>
      <c r="G74" s="8"/>
      <c r="H74" s="8">
        <f t="shared" ref="H74" si="157">+H73/H72</f>
        <v>5.2908327953518404</v>
      </c>
      <c r="I74" s="8"/>
      <c r="J74" s="8">
        <f t="shared" ref="J74" si="158">+J73/J72</f>
        <v>2.5855878634639691</v>
      </c>
      <c r="K74" s="8"/>
      <c r="L74" s="8">
        <f t="shared" ref="L74" si="159">+L73/L72</f>
        <v>5.9589519650655021</v>
      </c>
      <c r="M74" s="8"/>
      <c r="N74" s="8">
        <f t="shared" ref="N74" si="160">+N73/N72</f>
        <v>4.4393063583815024</v>
      </c>
      <c r="O74" s="8"/>
      <c r="P74" s="8">
        <f t="shared" ref="P74" si="161">+P73/P72</f>
        <v>3.6387329591018442</v>
      </c>
      <c r="Q74" s="8"/>
      <c r="R74" s="8">
        <f t="shared" ref="R74" si="162">+R73/R72</f>
        <v>3.4700884955752214</v>
      </c>
      <c r="S74" s="8"/>
      <c r="T74" s="9">
        <f>SUM(D74:S74)/COUNT(D74:S74)</f>
        <v>4.3837693038546837</v>
      </c>
    </row>
    <row r="75" spans="1:20" x14ac:dyDescent="0.25">
      <c r="A75" s="4"/>
      <c r="B75" s="5" t="s">
        <v>1</v>
      </c>
      <c r="C75" s="5" t="s">
        <v>18</v>
      </c>
      <c r="E75" s="5">
        <v>62</v>
      </c>
      <c r="G75" s="5">
        <v>56</v>
      </c>
      <c r="I75" s="5">
        <v>35</v>
      </c>
      <c r="K75" s="5">
        <v>13</v>
      </c>
      <c r="M75" s="5">
        <v>35</v>
      </c>
      <c r="O75" s="5">
        <v>43</v>
      </c>
      <c r="Q75" s="5">
        <v>24</v>
      </c>
      <c r="S75" s="5">
        <v>16</v>
      </c>
      <c r="T75" s="6">
        <f>SUM(D75:R75)</f>
        <v>268</v>
      </c>
    </row>
    <row r="76" spans="1:20" x14ac:dyDescent="0.25">
      <c r="A76" s="4"/>
      <c r="C76" s="5" t="s">
        <v>19</v>
      </c>
      <c r="E76" s="5">
        <v>6</v>
      </c>
      <c r="G76" s="5">
        <v>7</v>
      </c>
      <c r="I76" s="5">
        <v>3</v>
      </c>
      <c r="K76" s="5">
        <v>2</v>
      </c>
      <c r="M76" s="5">
        <v>1</v>
      </c>
      <c r="O76" s="5">
        <v>1</v>
      </c>
      <c r="Q76" s="5">
        <v>2</v>
      </c>
      <c r="S76" s="5">
        <v>1</v>
      </c>
      <c r="T76" s="6">
        <f>SUM(D76:R76)</f>
        <v>22</v>
      </c>
    </row>
    <row r="77" spans="1:20" x14ac:dyDescent="0.25">
      <c r="A77" s="4"/>
      <c r="C77" s="5" t="s">
        <v>20</v>
      </c>
      <c r="D77" s="8"/>
      <c r="E77" s="8">
        <f t="shared" ref="E77" si="163">+E76/E75</f>
        <v>9.6774193548387094E-2</v>
      </c>
      <c r="F77" s="8"/>
      <c r="G77" s="8">
        <f t="shared" ref="G77" si="164">+G76/G75</f>
        <v>0.125</v>
      </c>
      <c r="H77" s="8"/>
      <c r="I77" s="8">
        <f t="shared" ref="I77" si="165">+I76/I75</f>
        <v>8.5714285714285715E-2</v>
      </c>
      <c r="J77" s="8"/>
      <c r="K77" s="8">
        <f t="shared" ref="K77" si="166">+K76/K75</f>
        <v>0.15384615384615385</v>
      </c>
      <c r="L77" s="8"/>
      <c r="M77" s="8">
        <f t="shared" ref="M77" si="167">+M76/M75</f>
        <v>2.8571428571428571E-2</v>
      </c>
      <c r="N77" s="8"/>
      <c r="O77" s="8">
        <f t="shared" ref="O77" si="168">+O76/O75</f>
        <v>2.3255813953488372E-2</v>
      </c>
      <c r="P77" s="8"/>
      <c r="Q77" s="8">
        <f t="shared" ref="Q77" si="169">+Q76/Q75</f>
        <v>8.3333333333333329E-2</v>
      </c>
      <c r="R77" s="8"/>
      <c r="S77" s="8">
        <f t="shared" ref="S77" si="170">+S76/S75</f>
        <v>6.25E-2</v>
      </c>
      <c r="T77" s="9">
        <f>SUM(D77:S77)/COUNT(D77:S77)</f>
        <v>8.2374401120884622E-2</v>
      </c>
    </row>
    <row r="78" spans="1:20" x14ac:dyDescent="0.25">
      <c r="A78" s="4"/>
      <c r="C78" s="5" t="s">
        <v>21</v>
      </c>
      <c r="D78" s="10"/>
      <c r="E78" s="10">
        <v>2.4050925925925924E-2</v>
      </c>
      <c r="F78" s="10"/>
      <c r="G78" s="10">
        <v>2.5624999999999998E-2</v>
      </c>
      <c r="H78" s="10"/>
      <c r="I78" s="10">
        <v>3.4861111111111114E-2</v>
      </c>
      <c r="J78" s="10"/>
      <c r="K78" s="10">
        <v>4.449074074074074E-2</v>
      </c>
      <c r="L78" s="10"/>
      <c r="M78" s="10">
        <v>2.2303240740740738E-2</v>
      </c>
      <c r="N78" s="10"/>
      <c r="O78" s="10">
        <v>2.584490740740741E-2</v>
      </c>
      <c r="P78" s="10"/>
      <c r="Q78" s="10">
        <v>2.8784722222222225E-2</v>
      </c>
      <c r="R78" s="10"/>
      <c r="S78" s="10">
        <v>3.3576388888888892E-2</v>
      </c>
      <c r="T78" s="6"/>
    </row>
    <row r="79" spans="1:20" x14ac:dyDescent="0.25">
      <c r="A79" s="4"/>
      <c r="C79" s="5" t="s">
        <v>22</v>
      </c>
      <c r="D79" s="10"/>
      <c r="E79" s="10">
        <v>9.5486111111111105E-2</v>
      </c>
      <c r="F79" s="10"/>
      <c r="G79" s="10">
        <v>7.2384259259259259E-2</v>
      </c>
      <c r="H79" s="10"/>
      <c r="I79" s="10">
        <v>0.14136574074074074</v>
      </c>
      <c r="J79" s="10"/>
      <c r="K79" s="10">
        <v>8.2708333333333328E-2</v>
      </c>
      <c r="L79" s="10"/>
      <c r="M79" s="10">
        <v>5.5891203703703707E-2</v>
      </c>
      <c r="N79" s="10"/>
      <c r="O79" s="10">
        <v>7.464120370370371E-2</v>
      </c>
      <c r="P79" s="10"/>
      <c r="Q79" s="10">
        <v>6.1898148148148154E-2</v>
      </c>
      <c r="R79" s="10"/>
      <c r="S79" s="10">
        <v>8.5775462962962956E-2</v>
      </c>
      <c r="T79" s="6"/>
    </row>
    <row r="80" spans="1:20" ht="15.75" thickBot="1" x14ac:dyDescent="0.3">
      <c r="A80" s="11"/>
      <c r="B80" s="12"/>
      <c r="C80" s="12" t="s">
        <v>23</v>
      </c>
      <c r="D80" s="15"/>
      <c r="E80" s="13">
        <f t="shared" ref="E80" si="171">+E79/E78</f>
        <v>3.9701636188642926</v>
      </c>
      <c r="F80" s="13"/>
      <c r="G80" s="13">
        <f t="shared" ref="G80" si="172">+G79/G78</f>
        <v>2.8247515808491421</v>
      </c>
      <c r="H80" s="13"/>
      <c r="I80" s="13">
        <f t="shared" ref="I80" si="173">+I79/I78</f>
        <v>4.0551128818061084</v>
      </c>
      <c r="J80" s="13"/>
      <c r="K80" s="13">
        <f t="shared" ref="K80" si="174">+K79/K78</f>
        <v>1.8590010405827262</v>
      </c>
      <c r="L80" s="13"/>
      <c r="M80" s="13">
        <f t="shared" ref="M80" si="175">+M79/M78</f>
        <v>2.5059678256357034</v>
      </c>
      <c r="N80" s="13"/>
      <c r="O80" s="13">
        <f t="shared" ref="O80" si="176">+O79/O78</f>
        <v>2.8880429914912673</v>
      </c>
      <c r="P80" s="13"/>
      <c r="Q80" s="13">
        <f t="shared" ref="Q80" si="177">+Q79/Q78</f>
        <v>2.1503819863289104</v>
      </c>
      <c r="R80" s="13"/>
      <c r="S80" s="13">
        <f t="shared" ref="S80" si="178">+S79/S78</f>
        <v>2.5546363322992067</v>
      </c>
      <c r="T80" s="14">
        <f>SUM(D80:S80)/COUNT(D80:S80)</f>
        <v>2.8510072822321697</v>
      </c>
    </row>
    <row r="81" spans="1:20" x14ac:dyDescent="0.25">
      <c r="A81" s="1">
        <v>2019</v>
      </c>
      <c r="B81" s="2" t="s">
        <v>0</v>
      </c>
      <c r="C81" s="2" t="s">
        <v>18</v>
      </c>
      <c r="D81" s="2">
        <v>59</v>
      </c>
      <c r="E81" s="2"/>
      <c r="F81" s="2">
        <v>59</v>
      </c>
      <c r="G81" s="2"/>
      <c r="H81" s="2">
        <v>54</v>
      </c>
      <c r="I81" s="2"/>
      <c r="J81" s="2">
        <v>30</v>
      </c>
      <c r="K81" s="2"/>
      <c r="L81" s="2">
        <v>54</v>
      </c>
      <c r="M81" s="2"/>
      <c r="N81" s="2">
        <v>42</v>
      </c>
      <c r="O81" s="2"/>
      <c r="P81" s="2">
        <v>48</v>
      </c>
      <c r="Q81" s="2"/>
      <c r="R81" s="2">
        <v>30</v>
      </c>
      <c r="S81" s="2"/>
      <c r="T81" s="3">
        <f>SUM(D81:R81)</f>
        <v>376</v>
      </c>
    </row>
    <row r="82" spans="1:20" x14ac:dyDescent="0.25">
      <c r="A82" s="4"/>
      <c r="C82" s="5" t="s">
        <v>19</v>
      </c>
      <c r="D82" s="5">
        <v>4</v>
      </c>
      <c r="F82" s="5">
        <v>9</v>
      </c>
      <c r="H82" s="5">
        <v>6</v>
      </c>
      <c r="J82" s="5">
        <v>6</v>
      </c>
      <c r="L82" s="5">
        <v>4</v>
      </c>
      <c r="N82" s="5">
        <v>2</v>
      </c>
      <c r="P82" s="5">
        <v>7</v>
      </c>
      <c r="R82" s="5">
        <v>2</v>
      </c>
      <c r="T82" s="6">
        <f>SUM(D82:R82)</f>
        <v>40</v>
      </c>
    </row>
    <row r="83" spans="1:20" x14ac:dyDescent="0.25">
      <c r="A83" s="4"/>
      <c r="B83" s="8"/>
      <c r="C83" s="8" t="s">
        <v>20</v>
      </c>
      <c r="D83" s="8">
        <f>+D82/D81</f>
        <v>6.7796610169491525E-2</v>
      </c>
      <c r="E83" s="8"/>
      <c r="F83" s="8">
        <f t="shared" ref="F83" si="179">+F82/F81</f>
        <v>0.15254237288135594</v>
      </c>
      <c r="G83" s="8"/>
      <c r="H83" s="8">
        <f t="shared" ref="H83" si="180">+H82/H81</f>
        <v>0.1111111111111111</v>
      </c>
      <c r="I83" s="8"/>
      <c r="J83" s="8">
        <f t="shared" ref="J83" si="181">+J82/J81</f>
        <v>0.2</v>
      </c>
      <c r="K83" s="8"/>
      <c r="L83" s="8">
        <f t="shared" ref="L83" si="182">+L82/L81</f>
        <v>7.407407407407407E-2</v>
      </c>
      <c r="M83" s="8"/>
      <c r="N83" s="8">
        <f t="shared" ref="N83" si="183">+N82/N81</f>
        <v>4.7619047619047616E-2</v>
      </c>
      <c r="O83" s="8"/>
      <c r="P83" s="8">
        <f t="shared" ref="P83" si="184">+P82/P81</f>
        <v>0.14583333333333334</v>
      </c>
      <c r="Q83" s="8"/>
      <c r="R83" s="8">
        <f t="shared" ref="R83" si="185">+R82/R81</f>
        <v>6.6666666666666666E-2</v>
      </c>
      <c r="S83" s="8"/>
      <c r="T83" s="9">
        <f>SUM(D83:S83)/COUNT(D83:S83)</f>
        <v>0.10820540198188504</v>
      </c>
    </row>
    <row r="84" spans="1:20" x14ac:dyDescent="0.25">
      <c r="A84" s="4"/>
      <c r="C84" s="5" t="s">
        <v>21</v>
      </c>
      <c r="D84" s="10">
        <v>1.636574074074074E-2</v>
      </c>
      <c r="E84" s="10"/>
      <c r="F84" s="10">
        <v>2.7094907407407404E-2</v>
      </c>
      <c r="G84" s="10"/>
      <c r="H84" s="10">
        <v>3.1168981481481482E-2</v>
      </c>
      <c r="I84" s="10"/>
      <c r="J84" s="10">
        <v>4.0358796296296295E-2</v>
      </c>
      <c r="K84" s="10"/>
      <c r="L84" s="10">
        <v>1.7083333333333336E-2</v>
      </c>
      <c r="M84" s="10"/>
      <c r="N84" s="10">
        <v>2.3750000000000004E-2</v>
      </c>
      <c r="O84" s="10"/>
      <c r="P84" s="10">
        <v>2.9409722222222223E-2</v>
      </c>
      <c r="Q84" s="10"/>
      <c r="R84" s="10">
        <v>3.4293981481481481E-2</v>
      </c>
      <c r="S84" s="10"/>
      <c r="T84" s="6"/>
    </row>
    <row r="85" spans="1:20" x14ac:dyDescent="0.25">
      <c r="A85" s="4"/>
      <c r="C85" s="5" t="s">
        <v>22</v>
      </c>
      <c r="D85" s="10">
        <v>8.1527777777777782E-2</v>
      </c>
      <c r="E85" s="10"/>
      <c r="F85" s="10">
        <v>0.16534722222222223</v>
      </c>
      <c r="G85" s="10"/>
      <c r="H85" s="10">
        <v>0.16234953703703703</v>
      </c>
      <c r="I85" s="10"/>
      <c r="J85" s="10">
        <v>0.12193287037037037</v>
      </c>
      <c r="K85" s="10"/>
      <c r="L85" s="10">
        <v>8.1979166666666672E-2</v>
      </c>
      <c r="M85" s="10"/>
      <c r="N85" s="10">
        <v>8.6342592592592582E-2</v>
      </c>
      <c r="O85" s="10"/>
      <c r="P85" s="10">
        <v>0.1312962962962963</v>
      </c>
      <c r="Q85" s="10"/>
      <c r="R85" s="10">
        <v>0.11287037037037036</v>
      </c>
      <c r="S85" s="10"/>
      <c r="T85" s="6"/>
    </row>
    <row r="86" spans="1:20" x14ac:dyDescent="0.25">
      <c r="A86" s="4"/>
      <c r="C86" s="5" t="s">
        <v>23</v>
      </c>
      <c r="D86" s="8">
        <f>+D85/D84</f>
        <v>4.981612446958982</v>
      </c>
      <c r="E86" s="8"/>
      <c r="F86" s="8">
        <f t="shared" ref="F86" si="186">+F85/F84</f>
        <v>6.1025202904741569</v>
      </c>
      <c r="G86" s="8"/>
      <c r="H86" s="8">
        <f t="shared" ref="H86" si="187">+H85/H84</f>
        <v>5.2086891942072038</v>
      </c>
      <c r="I86" s="8"/>
      <c r="J86" s="8">
        <f t="shared" ref="J86" si="188">+J85/J84</f>
        <v>3.0212216805276744</v>
      </c>
      <c r="K86" s="8"/>
      <c r="L86" s="8">
        <f t="shared" ref="L86" si="189">+L85/L84</f>
        <v>4.7987804878048781</v>
      </c>
      <c r="M86" s="8"/>
      <c r="N86" s="8">
        <f t="shared" ref="N86" si="190">+N85/N84</f>
        <v>3.6354775828460029</v>
      </c>
      <c r="O86" s="8"/>
      <c r="P86" s="8">
        <f t="shared" ref="P86" si="191">+P85/P84</f>
        <v>4.4643841007477372</v>
      </c>
      <c r="Q86" s="8"/>
      <c r="R86" s="8">
        <f t="shared" ref="R86" si="192">+R85/R84</f>
        <v>3.2912588592642589</v>
      </c>
      <c r="S86" s="8"/>
      <c r="T86" s="9">
        <f>SUM(D86:S86)/COUNT(D86:S86)</f>
        <v>4.4379930803538628</v>
      </c>
    </row>
    <row r="87" spans="1:20" x14ac:dyDescent="0.25">
      <c r="A87" s="4"/>
      <c r="B87" s="5" t="s">
        <v>1</v>
      </c>
      <c r="C87" s="5" t="s">
        <v>18</v>
      </c>
      <c r="T87" s="6"/>
    </row>
    <row r="88" spans="1:20" x14ac:dyDescent="0.25">
      <c r="A88" s="4"/>
      <c r="C88" s="5" t="s">
        <v>19</v>
      </c>
      <c r="T88" s="6"/>
    </row>
    <row r="89" spans="1:20" x14ac:dyDescent="0.25">
      <c r="A89" s="4"/>
      <c r="C89" s="5" t="s">
        <v>20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9"/>
    </row>
    <row r="90" spans="1:20" x14ac:dyDescent="0.25">
      <c r="A90" s="4"/>
      <c r="C90" s="5" t="s">
        <v>21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6"/>
    </row>
    <row r="91" spans="1:20" x14ac:dyDescent="0.25">
      <c r="A91" s="4"/>
      <c r="C91" s="5" t="s">
        <v>22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6"/>
    </row>
    <row r="92" spans="1:20" ht="15.75" thickBot="1" x14ac:dyDescent="0.3">
      <c r="A92" s="11"/>
      <c r="B92" s="12"/>
      <c r="C92" s="12" t="s">
        <v>23</v>
      </c>
      <c r="D92" s="15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Zalavíz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Mézes Tibor Sólyom</dc:creator>
  <cp:lastModifiedBy>Mézes Tibor Sólyom</cp:lastModifiedBy>
  <dcterms:created xsi:type="dcterms:W3CDTF">2019-05-22T07:21:13Z</dcterms:created>
  <dcterms:modified xsi:type="dcterms:W3CDTF">2019-05-22T09:34:28Z</dcterms:modified>
</cp:coreProperties>
</file>