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90" windowWidth="19170" windowHeight="6450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<sst xmlns="http://schemas.openxmlformats.org/spreadsheetml/2006/main" count="222" uniqueCount="144">
  <si>
    <t>NEM</t>
  </si>
  <si>
    <t>OSZTÁLY</t>
  </si>
  <si>
    <t>TANTÁRGY</t>
  </si>
  <si>
    <t>1. IDŐ A VÁLASZHOZ</t>
  </si>
  <si>
    <t>ÉLET-KOR</t>
  </si>
  <si>
    <t>OLDALNÉZETI</t>
  </si>
  <si>
    <t>MADÁRTÁVLATI</t>
  </si>
  <si>
    <t>CSÍKOZÁSOS</t>
  </si>
  <si>
    <t>SZINTVONALAS</t>
  </si>
  <si>
    <t>RÉTEGSZÍNEZÉS</t>
  </si>
  <si>
    <t>RÉTEGSZÍNEZÉS+
ÁRNYÉKOLÁS</t>
  </si>
  <si>
    <t>EGYÉB</t>
  </si>
  <si>
    <t>KIRÁNDULÁSOK MEGSZERVEZÉSE</t>
  </si>
  <si>
    <t>HOVÁ KIRÁNDULNAK?</t>
  </si>
  <si>
    <t>TÉRKÉPHASZNÁLAT</t>
  </si>
  <si>
    <t>GYAKORISÁG</t>
  </si>
  <si>
    <t>DEMONSTRÁCIÓS ESZKÖZ</t>
  </si>
  <si>
    <t>HASZNÁL-E?</t>
  </si>
  <si>
    <t>OLDALNÉZETI 
METSZETEK</t>
  </si>
  <si>
    <t>SOROZATÁBRÁK</t>
  </si>
  <si>
    <t>HOMOKASZTAL,
DOMB. MODELL</t>
  </si>
  <si>
    <t>SZÁMÍTÓGÉPES
DOMBMODELLEK</t>
  </si>
  <si>
    <t>ELEGENDŐEK-E A
DOMB. ISMERETEK?</t>
  </si>
  <si>
    <t>MEGFELELŐ OSZTÁLY A DOMBORZATI ISMERETEK TANÍTÁSÁRA</t>
  </si>
  <si>
    <t>BŐVEBB ISMERETEK</t>
  </si>
  <si>
    <t xml:space="preserve">3. </t>
  </si>
  <si>
    <t>4.</t>
  </si>
  <si>
    <t xml:space="preserve">5. </t>
  </si>
  <si>
    <t xml:space="preserve">6. </t>
  </si>
  <si>
    <t>7.</t>
  </si>
  <si>
    <t>8.</t>
  </si>
  <si>
    <t>DOMBORZATI ÁBRÁZOLÁSI MÓDSZEREK</t>
  </si>
  <si>
    <t>ADATOK</t>
  </si>
  <si>
    <t>MAGYAR-ARGENTIN KÉTOLDALÚ KORMÁNYKÖZI TUDOMÁNYOS ÉS TECHNOLÓGIAI EGYÜTTMŰKÖDÉS
OM NEMZETI KUTATÁSI ÉS TECHNOLÓGIAI HIVATAL (NKTH), TUDOMÁNYOS ÉS TECHNOLÓGIAI ALAPÍTVÁNY - 
SECRETARÍA DE CIENCIA, TECNOLOGÍA E INNOVACIÓN PRODUCTIVA (SECYT)</t>
  </si>
  <si>
    <t>ARG-6/03 PROJEKT</t>
  </si>
  <si>
    <t>TÉRKÉPOLVASÁS ÉS TÉRKÉPHASZNÁLAT ISKOLÁS KORÚ GYERMEKEKNÉL: A TÉRKÉPÉSZETI ISMERETEK OKTATÁSA ÉS GYAKORLATI ALKALMAZÁSA 
MAGYARORSZÁGON ÉS ARGENTINÁBAN</t>
  </si>
  <si>
    <t>2. RÉSZ: DOMBORZATI ISMERETEK AZ ALAPFOKÚ OKTATÁSBAN - OKTATÓK</t>
  </si>
  <si>
    <t>EGYÉB (Részletezés)</t>
  </si>
  <si>
    <t>SZERVEZ-E?</t>
  </si>
  <si>
    <t>nő</t>
  </si>
  <si>
    <t>Környezet</t>
  </si>
  <si>
    <t>5,6,7,8,</t>
  </si>
  <si>
    <t>6. Gyakorlati ism. bővítése</t>
  </si>
  <si>
    <t>35. tematikus</t>
  </si>
  <si>
    <t>férfi</t>
  </si>
  <si>
    <t>6. Morfológiaés annak térképi ábr.</t>
  </si>
  <si>
    <t>7,8,9,</t>
  </si>
  <si>
    <t>3,5,6</t>
  </si>
  <si>
    <t>Term.ism.</t>
  </si>
  <si>
    <t>2. Felületi és domb. form.színezése</t>
  </si>
  <si>
    <t>6.térképolvasás gyakorlása</t>
  </si>
  <si>
    <t>5,6,7,8</t>
  </si>
  <si>
    <t>környezet</t>
  </si>
  <si>
    <t>5,6,7,9,10</t>
  </si>
  <si>
    <t>biológia</t>
  </si>
  <si>
    <t>45.domborzat modellek</t>
  </si>
  <si>
    <t>6.terepen való tájékozódás</t>
  </si>
  <si>
    <t>7,8,</t>
  </si>
  <si>
    <t>több</t>
  </si>
  <si>
    <t>6. gyakorlati ismeretek bővítése</t>
  </si>
  <si>
    <t>6,8,9</t>
  </si>
  <si>
    <t>6.gyakorlati ism. szintvonalas</t>
  </si>
  <si>
    <t xml:space="preserve">tvonalas ábr.nyújtotta inf.jobb leolvasása a térképről   </t>
  </si>
  <si>
    <t>term.ism.</t>
  </si>
  <si>
    <t>6.nem bővíthető a tananyagmennyisége miatt</t>
  </si>
  <si>
    <t>anyag menny. miatt</t>
  </si>
  <si>
    <t>6. térképolvasás gyakorlása</t>
  </si>
  <si>
    <t>6.szintvonalak, domborzati színek leolv.</t>
  </si>
  <si>
    <t>45.műanyag domb. térk.,régi térk.</t>
  </si>
  <si>
    <t>6.turista térk.haszn. jelkulcs,szintvon.</t>
  </si>
  <si>
    <t>45. tematikus és domb.térképek</t>
  </si>
  <si>
    <t>6.domborzattal</t>
  </si>
  <si>
    <t>6. térképismeret</t>
  </si>
  <si>
    <t>havonta</t>
  </si>
  <si>
    <t>term. ism.</t>
  </si>
  <si>
    <t>6. a tananyag elég,csak gyakorlásra lenne szükség</t>
  </si>
  <si>
    <t>6. A domborzat gyakorlatban történő megjelenítése, modellek segítségével.</t>
  </si>
  <si>
    <t>ÁLTALÁNOS INFORMÁCIÓK</t>
  </si>
  <si>
    <t>ÉLETKOR</t>
  </si>
  <si>
    <t>&gt;40 év</t>
  </si>
  <si>
    <t>&lt;=40 év</t>
  </si>
  <si>
    <t>Földrajz</t>
  </si>
  <si>
    <t>Földrajz-Történelem</t>
  </si>
  <si>
    <t>Környezetismeret</t>
  </si>
  <si>
    <t>Természetismeret</t>
  </si>
  <si>
    <t>Biológia</t>
  </si>
  <si>
    <t>1,2,3</t>
  </si>
  <si>
    <t>1,3,5</t>
  </si>
  <si>
    <t>1,2,3,4</t>
  </si>
  <si>
    <t>6,7,8</t>
  </si>
  <si>
    <t>5,6,7</t>
  </si>
  <si>
    <t>IDŐ A VÁLASZHOZ</t>
  </si>
  <si>
    <t>Nem válaszolt</t>
  </si>
  <si>
    <t>15 perc</t>
  </si>
  <si>
    <t>20 perc</t>
  </si>
  <si>
    <t>25 perc</t>
  </si>
  <si>
    <t>Több idő</t>
  </si>
  <si>
    <t>DOMBORZATÁBRÁZOLÁSI MÓDSZEREK</t>
  </si>
  <si>
    <t>Oldalnézeti</t>
  </si>
  <si>
    <t>Madártávlati</t>
  </si>
  <si>
    <t>Csíkozásos</t>
  </si>
  <si>
    <t>Szintvonalas</t>
  </si>
  <si>
    <t>Rétegszínezés</t>
  </si>
  <si>
    <t>Rétegszínezés-árnyékolás</t>
  </si>
  <si>
    <t>Egyéb</t>
  </si>
  <si>
    <t>Igen</t>
  </si>
  <si>
    <t>Nem</t>
  </si>
  <si>
    <t>Hová?</t>
  </si>
  <si>
    <t>Csak saját településen belül</t>
  </si>
  <si>
    <t>Csak a település környezetében</t>
  </si>
  <si>
    <t>Csak az ország más tájain</t>
  </si>
  <si>
    <t>Csak külföldön</t>
  </si>
  <si>
    <t>Több opció</t>
  </si>
  <si>
    <t>Turistatérkép</t>
  </si>
  <si>
    <t>Autótérkép</t>
  </si>
  <si>
    <t>Településtérkép</t>
  </si>
  <si>
    <t>Megyetérkép</t>
  </si>
  <si>
    <t>Gyakoriság</t>
  </si>
  <si>
    <t>Évente egyszer</t>
  </si>
  <si>
    <t>Évente kétszer</t>
  </si>
  <si>
    <t>Évente háromszor</t>
  </si>
  <si>
    <t>1,2</t>
  </si>
  <si>
    <t>5,6</t>
  </si>
  <si>
    <t>Évente egy-kétszer</t>
  </si>
  <si>
    <t>DEMONSTRÁCIÓS ESZKÖZ HASZNÁLATA</t>
  </si>
  <si>
    <t>Oldalnézeti metszet</t>
  </si>
  <si>
    <t>Sorozatábra</t>
  </si>
  <si>
    <t>Homokasztal, dombmodell</t>
  </si>
  <si>
    <t>Számítógépes modell</t>
  </si>
  <si>
    <t>ELEGENDŐK-E AZ ISMERETEK?</t>
  </si>
  <si>
    <t>MELYIK A MEGFELELŐBB OSZTÁLY?</t>
  </si>
  <si>
    <t>3. oszt.</t>
  </si>
  <si>
    <t>4. oszt.</t>
  </si>
  <si>
    <t>5. oszt.</t>
  </si>
  <si>
    <t>6. oszt.</t>
  </si>
  <si>
    <t>7. oszt.</t>
  </si>
  <si>
    <t>8. oszt.</t>
  </si>
  <si>
    <t>MELY ISMERETEKKEL KELLENE BŐVEBBEN FOGLALKOZNI?</t>
  </si>
  <si>
    <t>Válaszolt</t>
  </si>
  <si>
    <t>ÓRÁKON ISMERTETETT DOMBORZATÁBRÁZOLÁSI MÓDSZEREK</t>
  </si>
  <si>
    <t>Milyen térképeket használnak a kiránduláson?</t>
  </si>
  <si>
    <t>DEMONSTRÁCIÓS ESZKÖZÖK HASZNÁLATA</t>
  </si>
  <si>
    <t xml:space="preserve">     Külföldön is</t>
  </si>
  <si>
    <t xml:space="preserve">Összes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</si>
</sst>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2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.5"/>
      <name val="Arial"/>
      <family val="0"/>
    </font>
    <font>
      <sz val="5.75"/>
      <name val="Arial"/>
      <family val="0"/>
    </font>
    <font>
      <sz val="8.25"/>
      <name val="Arial"/>
      <family val="0"/>
    </font>
    <font>
      <b/>
      <sz val="8"/>
      <name val="Arial"/>
      <family val="2"/>
    </font>
    <font>
      <sz val="4.25"/>
      <name val="Arial"/>
      <family val="2"/>
    </font>
    <font>
      <sz val="8"/>
      <color indexed="9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ashed">
        <color indexed="55"/>
      </right>
      <top style="thin"/>
      <bottom style="thin"/>
    </border>
    <border>
      <left style="dashed">
        <color indexed="55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textRotation="90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textRotation="90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0" fillId="0" borderId="9" xfId="0" applyBorder="1" applyAlignment="1">
      <alignment horizontal="center" textRotation="90" wrapText="1"/>
    </xf>
    <xf numFmtId="0" fontId="0" fillId="0" borderId="10" xfId="0" applyBorder="1" applyAlignment="1">
      <alignment horizontal="center" textRotation="90" wrapText="1"/>
    </xf>
    <xf numFmtId="0" fontId="0" fillId="0" borderId="11" xfId="0" applyBorder="1" applyAlignment="1">
      <alignment horizontal="center" textRotation="90"/>
    </xf>
    <xf numFmtId="0" fontId="0" fillId="0" borderId="0" xfId="0" applyFill="1" applyBorder="1" applyAlignment="1">
      <alignment/>
    </xf>
    <xf numFmtId="16" fontId="0" fillId="0" borderId="3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8" xfId="0" applyNumberFormat="1" applyBorder="1" applyAlignment="1">
      <alignment/>
    </xf>
    <xf numFmtId="0" fontId="5" fillId="0" borderId="0" xfId="0" applyFont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textRotation="90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textRotation="90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2" fillId="0" borderId="16" xfId="0" applyFont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ÉLETKOR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1935"/>
          <c:w val="0.74675"/>
          <c:h val="0.6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800080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8 (28%)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21 (72%)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Munka1!$A$41:$A$42</c:f>
              <c:strCache>
                <c:ptCount val="2"/>
                <c:pt idx="0">
                  <c:v>&lt;=40 év</c:v>
                </c:pt>
                <c:pt idx="1">
                  <c:v>&gt;40 év</c:v>
                </c:pt>
              </c:strCache>
            </c:strRef>
          </c:cat>
          <c:val>
            <c:numRef>
              <c:f>Munka1!$C$41:$C$42</c:f>
              <c:numCache>
                <c:ptCount val="2"/>
                <c:pt idx="0">
                  <c:v>8</c:v>
                </c:pt>
                <c:pt idx="1">
                  <c:v>21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525"/>
          <c:y val="0.490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DEMONSTRÁCIÓS ESZKÖZÖK HASZNÁLATA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225"/>
          <c:y val="0.22"/>
          <c:w val="0.6785"/>
          <c:h val="0.710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</c:spPr>
          </c:dPt>
          <c:dPt>
            <c:idx val="1"/>
            <c:spPr>
              <a:solidFill>
                <a:srgbClr val="339966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27 (93%)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2 (7%)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Munka1!$U$39:$U$40</c:f>
              <c:strCache>
                <c:ptCount val="2"/>
                <c:pt idx="0">
                  <c:v>Igen</c:v>
                </c:pt>
                <c:pt idx="1">
                  <c:v>Nem</c:v>
                </c:pt>
              </c:strCache>
            </c:strRef>
          </c:cat>
          <c:val>
            <c:numRef>
              <c:f>Munka1!$V$39:$V$40</c:f>
              <c:numCache>
                <c:ptCount val="2"/>
                <c:pt idx="0">
                  <c:v>27</c:v>
                </c:pt>
                <c:pt idx="1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35"/>
          <c:y val="0.870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CC99"/>
    </a:soli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MILYEN DEMONSTRÁCIÓS ESZKÖZT HASZNÁL?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335"/>
          <c:y val="0.18975"/>
          <c:w val="0.5925"/>
          <c:h val="0.620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CC"/>
              </a:solidFill>
            </c:spPr>
          </c:dPt>
          <c:dPt>
            <c:idx val="1"/>
            <c:spPr>
              <a:solidFill>
                <a:srgbClr val="FFFF99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FFCC00"/>
              </a:solidFill>
            </c:spPr>
          </c:dPt>
          <c:dPt>
            <c:idx val="4"/>
            <c:spPr>
              <a:solidFill>
                <a:srgbClr val="FF6600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10 (26%)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11 (29%)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11 (29%)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2 (5%)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4 (11%)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Munka1!$U$42:$U$46</c:f>
              <c:strCache>
                <c:ptCount val="5"/>
                <c:pt idx="0">
                  <c:v>Oldalnézeti metszet</c:v>
                </c:pt>
                <c:pt idx="1">
                  <c:v>Sorozatábra</c:v>
                </c:pt>
                <c:pt idx="2">
                  <c:v>Homokasztal, dombmodell</c:v>
                </c:pt>
                <c:pt idx="3">
                  <c:v>Számítógépes modell</c:v>
                </c:pt>
                <c:pt idx="4">
                  <c:v>Egyéb</c:v>
                </c:pt>
              </c:strCache>
            </c:strRef>
          </c:cat>
          <c:val>
            <c:numRef>
              <c:f>Munka1!$Y$42:$Y$46</c:f>
              <c:numCache>
                <c:ptCount val="5"/>
                <c:pt idx="0">
                  <c:v>10</c:v>
                </c:pt>
                <c:pt idx="1">
                  <c:v>11</c:v>
                </c:pt>
                <c:pt idx="2">
                  <c:v>11</c:v>
                </c:pt>
                <c:pt idx="3">
                  <c:v>2</c:v>
                </c:pt>
                <c:pt idx="4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95"/>
          <c:y val="0.84025"/>
          <c:w val="0.85175"/>
          <c:h val="0.14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CC99"/>
    </a:soli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ELEGENDŐK-E A DOMBORZATI ISMERETEK?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Munka1!$V$50:$V$51</c:f>
              <c:strCache>
                <c:ptCount val="2"/>
                <c:pt idx="0">
                  <c:v>Igen</c:v>
                </c:pt>
                <c:pt idx="1">
                  <c:v>Nem</c:v>
                </c:pt>
              </c:strCache>
            </c:strRef>
          </c:cat>
          <c:val>
            <c:numRef>
              <c:f>Munka1!$W$50:$W$51</c:f>
              <c:numCache>
                <c:ptCount val="2"/>
                <c:pt idx="0">
                  <c:v>13</c:v>
                </c:pt>
                <c:pt idx="1">
                  <c:v>15</c:v>
                </c:pt>
              </c:numCache>
            </c:numRef>
          </c:val>
        </c:ser>
        <c:axId val="62094994"/>
        <c:axId val="49753731"/>
      </c:barChart>
      <c:catAx>
        <c:axId val="62094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753731"/>
        <c:crossesAt val="0"/>
        <c:auto val="1"/>
        <c:lblOffset val="100"/>
        <c:noMultiLvlLbl val="0"/>
      </c:catAx>
      <c:valAx>
        <c:axId val="49753731"/>
        <c:scaling>
          <c:orientation val="minMax"/>
          <c:max val="16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094994"/>
        <c:crossesAt val="1"/>
        <c:crossBetween val="between"/>
        <c:dispUnits/>
        <c:majorUnit val="2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MEGFELELŐ OSZTÁLY A DOMBORZATI ISMERETEK OKTATÁSÁRA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Munka1!$AC$39:$AC$44</c:f>
              <c:strCache>
                <c:ptCount val="6"/>
                <c:pt idx="0">
                  <c:v>3. oszt.</c:v>
                </c:pt>
                <c:pt idx="1">
                  <c:v>4. oszt.</c:v>
                </c:pt>
                <c:pt idx="2">
                  <c:v>5. oszt.</c:v>
                </c:pt>
                <c:pt idx="3">
                  <c:v>6. oszt.</c:v>
                </c:pt>
                <c:pt idx="4">
                  <c:v>7. oszt.</c:v>
                </c:pt>
                <c:pt idx="5">
                  <c:v>8. oszt.</c:v>
                </c:pt>
              </c:strCache>
            </c:strRef>
          </c:cat>
          <c:val>
            <c:numRef>
              <c:f>Munka1!$AE$39:$AE$44</c:f>
              <c:numCache>
                <c:ptCount val="6"/>
                <c:pt idx="0">
                  <c:v>1</c:v>
                </c:pt>
                <c:pt idx="1">
                  <c:v>5</c:v>
                </c:pt>
                <c:pt idx="2">
                  <c:v>9</c:v>
                </c:pt>
                <c:pt idx="3">
                  <c:v>10</c:v>
                </c:pt>
                <c:pt idx="4">
                  <c:v>4</c:v>
                </c:pt>
                <c:pt idx="5">
                  <c:v>2</c:v>
                </c:pt>
              </c:numCache>
            </c:numRef>
          </c:val>
        </c:ser>
        <c:axId val="17390380"/>
        <c:axId val="51727565"/>
      </c:barChart>
      <c:catAx>
        <c:axId val="17390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727565"/>
        <c:crosses val="autoZero"/>
        <c:auto val="1"/>
        <c:lblOffset val="100"/>
        <c:noMultiLvlLbl val="0"/>
      </c:catAx>
      <c:valAx>
        <c:axId val="517275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3903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MELY ISMERETEKKEL KELLENE BŐVEBBEN FOGLALKOZNI?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Munka1!$AC$48:$AC$49</c:f>
              <c:strCache>
                <c:ptCount val="2"/>
                <c:pt idx="0">
                  <c:v>Válaszolt</c:v>
                </c:pt>
                <c:pt idx="1">
                  <c:v>Nem válaszolt</c:v>
                </c:pt>
              </c:strCache>
            </c:strRef>
          </c:cat>
          <c:val>
            <c:numRef>
              <c:f>Munka1!$AE$48:$AE$49</c:f>
              <c:numCache>
                <c:ptCount val="2"/>
                <c:pt idx="0">
                  <c:v>14</c:v>
                </c:pt>
                <c:pt idx="1">
                  <c:v>15</c:v>
                </c:pt>
              </c:numCache>
            </c:numRef>
          </c:val>
        </c:ser>
        <c:axId val="62790054"/>
        <c:axId val="22263287"/>
      </c:barChart>
      <c:catAx>
        <c:axId val="62790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263287"/>
        <c:crossesAt val="0"/>
        <c:auto val="1"/>
        <c:lblOffset val="100"/>
        <c:noMultiLvlLbl val="0"/>
      </c:catAx>
      <c:valAx>
        <c:axId val="22263287"/>
        <c:scaling>
          <c:orientation val="minMax"/>
          <c:max val="16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790054"/>
        <c:crossesAt val="1"/>
        <c:crossBetween val="between"/>
        <c:dispUnits/>
        <c:majorUnit val="2"/>
        <c:minorUnit val="0.0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ÉLETKOR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75"/>
          <c:y val="0.17625"/>
          <c:w val="0.79025"/>
          <c:h val="0.716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800080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8 (28%)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21 (72%)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'[1]Munka1'!$A$41:$A$42</c:f>
              <c:strCache>
                <c:ptCount val="2"/>
                <c:pt idx="0">
                  <c:v>&lt;=40 év</c:v>
                </c:pt>
                <c:pt idx="1">
                  <c:v>&gt;40 év</c:v>
                </c:pt>
              </c:strCache>
            </c:strRef>
          </c:cat>
          <c:val>
            <c:numRef>
              <c:f>'[1]Munka1'!$C$41:$C$42</c:f>
              <c:numCache>
                <c:ptCount val="2"/>
                <c:pt idx="0">
                  <c:v>8</c:v>
                </c:pt>
                <c:pt idx="1">
                  <c:v>21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725"/>
          <c:y val="0.492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ÓRÁKON ISMERTETETT DOMBORZATÁBRÁZOLÁSI MÓDSZEREK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14"/>
          <c:w val="0.96575"/>
          <c:h val="0.807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CC"/>
              </a:solidFill>
            </c:spPr>
          </c:dPt>
          <c:dPt>
            <c:idx val="1"/>
            <c:invertIfNegative val="0"/>
            <c:spPr>
              <a:solidFill>
                <a:srgbClr val="FFFF99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Pt>
            <c:idx val="3"/>
            <c:invertIfNegative val="0"/>
            <c:spPr>
              <a:solidFill>
                <a:srgbClr val="FFCC00"/>
              </a:solidFill>
            </c:spPr>
          </c:dPt>
          <c:dPt>
            <c:idx val="4"/>
            <c:invertIfNegative val="0"/>
            <c:spPr>
              <a:solidFill>
                <a:srgbClr val="FF9900"/>
              </a:solidFill>
            </c:spPr>
          </c:dPt>
          <c:dPt>
            <c:idx val="5"/>
            <c:invertIfNegative val="0"/>
            <c:spPr>
              <a:solidFill>
                <a:srgbClr val="FF6600"/>
              </a:solidFill>
            </c:spPr>
          </c:dPt>
          <c:dPt>
            <c:idx val="6"/>
            <c:invertIfNegative val="0"/>
            <c:spPr>
              <a:solidFill>
                <a:srgbClr val="9933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12 
(18%)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20 
(30%)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7 
(10%)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16 
(24%)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5 
(7%)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5 
(7%)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3 
(4%)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'[1]Munka1'!$H$39:$H$45</c:f>
              <c:strCache>
                <c:ptCount val="7"/>
                <c:pt idx="0">
                  <c:v>Oldalnézeti</c:v>
                </c:pt>
                <c:pt idx="1">
                  <c:v>Madártávlati</c:v>
                </c:pt>
                <c:pt idx="2">
                  <c:v>Csíkozásos</c:v>
                </c:pt>
                <c:pt idx="3">
                  <c:v>Szintvonalas</c:v>
                </c:pt>
                <c:pt idx="4">
                  <c:v>Rétegszínezés</c:v>
                </c:pt>
                <c:pt idx="5">
                  <c:v>Rétegszínezés-árnyékolás</c:v>
                </c:pt>
                <c:pt idx="6">
                  <c:v>Egyéb</c:v>
                </c:pt>
              </c:strCache>
            </c:strRef>
          </c:cat>
          <c:val>
            <c:numRef>
              <c:f>'[1]Munka1'!$L$39:$L$45</c:f>
              <c:numCache>
                <c:ptCount val="7"/>
                <c:pt idx="0">
                  <c:v>12</c:v>
                </c:pt>
                <c:pt idx="1">
                  <c:v>20</c:v>
                </c:pt>
                <c:pt idx="2">
                  <c:v>7</c:v>
                </c:pt>
                <c:pt idx="3">
                  <c:v>16</c:v>
                </c:pt>
                <c:pt idx="4">
                  <c:v>5</c:v>
                </c:pt>
                <c:pt idx="5">
                  <c:v>5</c:v>
                </c:pt>
                <c:pt idx="6">
                  <c:v>3</c:v>
                </c:pt>
              </c:numCache>
            </c:numRef>
          </c:val>
        </c:ser>
        <c:axId val="61047808"/>
        <c:axId val="57172993"/>
      </c:barChart>
      <c:catAx>
        <c:axId val="61047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172993"/>
        <c:crosses val="autoZero"/>
        <c:auto val="1"/>
        <c:lblOffset val="100"/>
        <c:noMultiLvlLbl val="0"/>
      </c:catAx>
      <c:valAx>
        <c:axId val="571729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047808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5"/>
          <c:y val="0.848"/>
          <c:w val="0.9885"/>
          <c:h val="0.148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NEM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Munka1!$E$41:$E$42</c:f>
              <c:strCache>
                <c:ptCount val="2"/>
                <c:pt idx="0">
                  <c:v>nő</c:v>
                </c:pt>
                <c:pt idx="1">
                  <c:v>férfi</c:v>
                </c:pt>
              </c:strCache>
            </c:strRef>
          </c:cat>
          <c:val>
            <c:numRef>
              <c:f>Munka1!$F$41:$F$42</c:f>
              <c:numCache>
                <c:ptCount val="2"/>
                <c:pt idx="0">
                  <c:v>23</c:v>
                </c:pt>
                <c:pt idx="1">
                  <c:v>6</c:v>
                </c:pt>
              </c:numCache>
            </c:numRef>
          </c:val>
        </c:ser>
        <c:axId val="46590550"/>
        <c:axId val="38415655"/>
      </c:barChart>
      <c:catAx>
        <c:axId val="46590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415655"/>
        <c:crosses val="autoZero"/>
        <c:auto val="1"/>
        <c:lblOffset val="100"/>
        <c:noMultiLvlLbl val="0"/>
      </c:catAx>
      <c:valAx>
        <c:axId val="384156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5905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TANTÁRGYAK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835"/>
          <c:y val="0.17825"/>
          <c:w val="0.674"/>
          <c:h val="0.646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</c:spPr>
          </c:dPt>
          <c:dPt>
            <c:idx val="1"/>
            <c:spPr>
              <a:solidFill>
                <a:srgbClr val="99CC00"/>
              </a:solidFill>
            </c:spPr>
          </c:dPt>
          <c:dPt>
            <c:idx val="2"/>
            <c:spPr>
              <a:solidFill>
                <a:srgbClr val="339966"/>
              </a:solidFill>
            </c:spPr>
          </c:dPt>
          <c:dPt>
            <c:idx val="3"/>
            <c:spPr>
              <a:solidFill>
                <a:srgbClr val="008000"/>
              </a:solidFill>
            </c:spPr>
          </c:dPt>
          <c:dPt>
            <c:idx val="4"/>
            <c:spPr>
              <a:solidFill>
                <a:srgbClr val="003300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16 (46%)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4 (12%)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5 (15%)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1 (3%)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Munka1!$A$46:$A$50</c:f>
              <c:strCache>
                <c:ptCount val="5"/>
                <c:pt idx="0">
                  <c:v>Földrajz</c:v>
                </c:pt>
                <c:pt idx="1">
                  <c:v>Környezetismeret</c:v>
                </c:pt>
                <c:pt idx="2">
                  <c:v>Természetismeret</c:v>
                </c:pt>
                <c:pt idx="3">
                  <c:v>Biológia</c:v>
                </c:pt>
                <c:pt idx="4">
                  <c:v>Földrajz-Történelem</c:v>
                </c:pt>
              </c:strCache>
            </c:strRef>
          </c:cat>
          <c:val>
            <c:numRef>
              <c:f>Munka1!$C$46:$C$50</c:f>
              <c:numCache>
                <c:ptCount val="5"/>
                <c:pt idx="0">
                  <c:v>16</c:v>
                </c:pt>
                <c:pt idx="1">
                  <c:v>8</c:v>
                </c:pt>
                <c:pt idx="2">
                  <c:v>4</c:v>
                </c:pt>
                <c:pt idx="3">
                  <c:v>5</c:v>
                </c:pt>
                <c:pt idx="4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85675"/>
          <c:w val="0.63725"/>
          <c:h val="0.14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IDŐ A VÁLASZHOZ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4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4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4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Munka1!$A$54:$A$58</c:f>
              <c:strCache>
                <c:ptCount val="5"/>
                <c:pt idx="0">
                  <c:v>Nem válaszolt</c:v>
                </c:pt>
                <c:pt idx="1">
                  <c:v>15 perc</c:v>
                </c:pt>
                <c:pt idx="2">
                  <c:v>20 perc</c:v>
                </c:pt>
                <c:pt idx="3">
                  <c:v>25 perc</c:v>
                </c:pt>
                <c:pt idx="4">
                  <c:v>Több idő</c:v>
                </c:pt>
              </c:strCache>
            </c:strRef>
          </c:cat>
          <c:val>
            <c:numRef>
              <c:f>Munka1!$C$54:$C$58</c:f>
              <c:numCache>
                <c:ptCount val="5"/>
                <c:pt idx="0">
                  <c:v>13</c:v>
                </c:pt>
                <c:pt idx="1">
                  <c:v>5</c:v>
                </c:pt>
                <c:pt idx="2">
                  <c:v>7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</c:ser>
        <c:axId val="42208688"/>
        <c:axId val="57084977"/>
      </c:barChart>
      <c:catAx>
        <c:axId val="42208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084977"/>
        <c:crosses val="autoZero"/>
        <c:auto val="1"/>
        <c:lblOffset val="100"/>
        <c:noMultiLvlLbl val="0"/>
      </c:catAx>
      <c:valAx>
        <c:axId val="570849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2086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ÓRÁKON ISMERTETETT DOMBORZATÁBRÁZOLÁSI MÓDSZEREK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275"/>
          <c:y val="0.1785"/>
          <c:w val="0.51425"/>
          <c:h val="0.570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CC"/>
              </a:solidFill>
            </c:spPr>
          </c:dPt>
          <c:dPt>
            <c:idx val="1"/>
            <c:spPr>
              <a:solidFill>
                <a:srgbClr val="FFFF99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FFCC00"/>
              </a:solidFill>
            </c:spPr>
          </c:dPt>
          <c:dPt>
            <c:idx val="4"/>
            <c:spPr>
              <a:solidFill>
                <a:srgbClr val="FF9900"/>
              </a:solidFill>
            </c:spPr>
          </c:dPt>
          <c:dPt>
            <c:idx val="5"/>
            <c:spPr>
              <a:solidFill>
                <a:srgbClr val="FF6600"/>
              </a:solidFill>
            </c:spPr>
          </c:dPt>
          <c:dPt>
            <c:idx val="6"/>
            <c:spPr>
              <a:solidFill>
                <a:srgbClr val="993300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12 (18%)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20 (30%)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7 (10%)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16 (24%)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5 (7%)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5 (7%)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3 (4%)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Munka1!$H$39:$H$45</c:f>
              <c:strCache>
                <c:ptCount val="7"/>
                <c:pt idx="0">
                  <c:v>Oldalnézeti</c:v>
                </c:pt>
                <c:pt idx="1">
                  <c:v>Madártávlati</c:v>
                </c:pt>
                <c:pt idx="2">
                  <c:v>Csíkozásos</c:v>
                </c:pt>
                <c:pt idx="3">
                  <c:v>Szintvonalas</c:v>
                </c:pt>
                <c:pt idx="4">
                  <c:v>Rétegszínezés</c:v>
                </c:pt>
                <c:pt idx="5">
                  <c:v>Rétegszínezés-árnyékolás</c:v>
                </c:pt>
                <c:pt idx="6">
                  <c:v>Egyéb</c:v>
                </c:pt>
              </c:strCache>
            </c:strRef>
          </c:cat>
          <c:val>
            <c:numRef>
              <c:f>Munka1!$L$39:$L$45</c:f>
              <c:numCache>
                <c:ptCount val="7"/>
                <c:pt idx="0">
                  <c:v>12</c:v>
                </c:pt>
                <c:pt idx="1">
                  <c:v>20</c:v>
                </c:pt>
                <c:pt idx="2">
                  <c:v>7</c:v>
                </c:pt>
                <c:pt idx="3">
                  <c:v>16</c:v>
                </c:pt>
                <c:pt idx="4">
                  <c:v>5</c:v>
                </c:pt>
                <c:pt idx="5">
                  <c:v>5</c:v>
                </c:pt>
                <c:pt idx="6">
                  <c:v>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575"/>
          <c:y val="0.81575"/>
          <c:w val="0.8485"/>
          <c:h val="0.174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KIRÁNDULÁSOK MEGSZERVEZÉSE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Munka1!$O$39:$O$40</c:f>
              <c:strCache>
                <c:ptCount val="2"/>
                <c:pt idx="0">
                  <c:v>Igen</c:v>
                </c:pt>
                <c:pt idx="1">
                  <c:v>Nem</c:v>
                </c:pt>
              </c:strCache>
            </c:strRef>
          </c:cat>
          <c:val>
            <c:numRef>
              <c:f>Munka1!$P$39:$P$40</c:f>
              <c:numCache>
                <c:ptCount val="2"/>
                <c:pt idx="0">
                  <c:v>15</c:v>
                </c:pt>
                <c:pt idx="1">
                  <c:v>14</c:v>
                </c:pt>
              </c:numCache>
            </c:numRef>
          </c:val>
        </c:ser>
        <c:axId val="32618218"/>
        <c:axId val="47299099"/>
      </c:barChart>
      <c:catAx>
        <c:axId val="32618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299099"/>
        <c:crosses val="autoZero"/>
        <c:auto val="1"/>
        <c:lblOffset val="100"/>
        <c:noMultiLvlLbl val="0"/>
      </c:catAx>
      <c:valAx>
        <c:axId val="47299099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618218"/>
        <c:crossesAt val="1"/>
        <c:crossBetween val="between"/>
        <c:dispUnits/>
        <c:min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HOVÁ KIRÁNDULNAK?</a:t>
            </a:r>
          </a:p>
        </c:rich>
      </c:tx>
      <c:layout>
        <c:manualLayout>
          <c:xMode val="factor"/>
          <c:yMode val="factor"/>
          <c:x val="0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275"/>
          <c:w val="0.9715"/>
          <c:h val="0.92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Munka1!$O$44:$O$50</c:f>
              <c:strCache>
                <c:ptCount val="7"/>
                <c:pt idx="0">
                  <c:v>Csak saját településen belül</c:v>
                </c:pt>
                <c:pt idx="1">
                  <c:v>Csak a település környezetében</c:v>
                </c:pt>
                <c:pt idx="2">
                  <c:v>Csak az ország más tájain</c:v>
                </c:pt>
                <c:pt idx="3">
                  <c:v>Csak külföldön</c:v>
                </c:pt>
                <c:pt idx="4">
                  <c:v>Több opció</c:v>
                </c:pt>
                <c:pt idx="5">
                  <c:v>     Külföldön is</c:v>
                </c:pt>
                <c:pt idx="6">
                  <c:v>Nem válaszolt</c:v>
                </c:pt>
              </c:strCache>
            </c:strRef>
          </c:cat>
          <c:val>
            <c:numRef>
              <c:f>Munka1!$Q$44:$Q$50</c:f>
              <c:numCache>
                <c:ptCount val="7"/>
                <c:pt idx="0">
                  <c:v>2</c:v>
                </c:pt>
                <c:pt idx="1">
                  <c:v>1</c:v>
                </c:pt>
                <c:pt idx="2">
                  <c:v>4</c:v>
                </c:pt>
                <c:pt idx="3">
                  <c:v>0</c:v>
                </c:pt>
                <c:pt idx="4">
                  <c:v>9</c:v>
                </c:pt>
                <c:pt idx="5">
                  <c:v>2</c:v>
                </c:pt>
                <c:pt idx="6">
                  <c:v>13</c:v>
                </c:pt>
              </c:numCache>
            </c:numRef>
          </c:val>
        </c:ser>
        <c:axId val="11694084"/>
        <c:axId val="62583013"/>
      </c:barChart>
      <c:catAx>
        <c:axId val="11694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583013"/>
        <c:crosses val="autoZero"/>
        <c:auto val="1"/>
        <c:lblOffset val="100"/>
        <c:noMultiLvlLbl val="0"/>
      </c:catAx>
      <c:valAx>
        <c:axId val="625830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6940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MILYEN TÉRKÉPEKET HASZNÁLNAK?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Munka1!$O$54:$O$59</c:f>
              <c:strCache>
                <c:ptCount val="6"/>
                <c:pt idx="0">
                  <c:v>Turistatérkép</c:v>
                </c:pt>
                <c:pt idx="1">
                  <c:v>Autótérkép</c:v>
                </c:pt>
                <c:pt idx="2">
                  <c:v>Településtérkép</c:v>
                </c:pt>
                <c:pt idx="3">
                  <c:v>Megyetérkép</c:v>
                </c:pt>
                <c:pt idx="4">
                  <c:v>Egyéb</c:v>
                </c:pt>
                <c:pt idx="5">
                  <c:v>Nem válaszolt</c:v>
                </c:pt>
              </c:strCache>
            </c:strRef>
          </c:cat>
          <c:val>
            <c:numRef>
              <c:f>Munka1!$R$54:$R$59</c:f>
              <c:numCache>
                <c:ptCount val="6"/>
                <c:pt idx="0">
                  <c:v>13</c:v>
                </c:pt>
                <c:pt idx="1">
                  <c:v>4</c:v>
                </c:pt>
                <c:pt idx="2">
                  <c:v>14</c:v>
                </c:pt>
                <c:pt idx="3">
                  <c:v>4</c:v>
                </c:pt>
                <c:pt idx="4">
                  <c:v>1</c:v>
                </c:pt>
                <c:pt idx="5">
                  <c:v>13</c:v>
                </c:pt>
              </c:numCache>
            </c:numRef>
          </c:val>
        </c:ser>
        <c:axId val="10461950"/>
        <c:axId val="59460239"/>
      </c:barChart>
      <c:catAx>
        <c:axId val="10461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460239"/>
        <c:crosses val="autoZero"/>
        <c:auto val="1"/>
        <c:lblOffset val="100"/>
        <c:noMultiLvlLbl val="0"/>
      </c:catAx>
      <c:valAx>
        <c:axId val="594602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4619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GYAKORISÁG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Munka1!$O$63:$O$68</c:f>
              <c:strCache>
                <c:ptCount val="6"/>
                <c:pt idx="0">
                  <c:v>Évente egyszer</c:v>
                </c:pt>
                <c:pt idx="1">
                  <c:v>Évente kétszer</c:v>
                </c:pt>
                <c:pt idx="2">
                  <c:v>Évente egy-kétszer</c:v>
                </c:pt>
                <c:pt idx="3">
                  <c:v>Évente háromszor</c:v>
                </c:pt>
                <c:pt idx="4">
                  <c:v>Egyéb</c:v>
                </c:pt>
                <c:pt idx="5">
                  <c:v>Nem válaszolt</c:v>
                </c:pt>
              </c:strCache>
            </c:strRef>
          </c:cat>
          <c:val>
            <c:numRef>
              <c:f>Munka1!$R$63:$R$68</c:f>
              <c:numCache>
                <c:ptCount val="6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  <c:pt idx="4">
                  <c:v>3</c:v>
                </c:pt>
                <c:pt idx="5">
                  <c:v>15</c:v>
                </c:pt>
              </c:numCache>
            </c:numRef>
          </c:val>
        </c:ser>
        <c:axId val="33790424"/>
        <c:axId val="47005977"/>
      </c:barChart>
      <c:catAx>
        <c:axId val="33790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005977"/>
        <c:crosses val="autoZero"/>
        <c:auto val="1"/>
        <c:lblOffset val="100"/>
        <c:noMultiLvlLbl val="0"/>
      </c:catAx>
      <c:valAx>
        <c:axId val="470059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7904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71</xdr:row>
      <xdr:rowOff>0</xdr:rowOff>
    </xdr:from>
    <xdr:to>
      <xdr:col>9</xdr:col>
      <xdr:colOff>0</xdr:colOff>
      <xdr:row>89</xdr:row>
      <xdr:rowOff>142875</xdr:rowOff>
    </xdr:to>
    <xdr:graphicFrame>
      <xdr:nvGraphicFramePr>
        <xdr:cNvPr id="1" name="Chart 1"/>
        <xdr:cNvGraphicFramePr/>
      </xdr:nvGraphicFramePr>
      <xdr:xfrm>
        <a:off x="19050" y="13801725"/>
        <a:ext cx="340995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71</xdr:row>
      <xdr:rowOff>0</xdr:rowOff>
    </xdr:from>
    <xdr:to>
      <xdr:col>19</xdr:col>
      <xdr:colOff>0</xdr:colOff>
      <xdr:row>89</xdr:row>
      <xdr:rowOff>142875</xdr:rowOff>
    </xdr:to>
    <xdr:graphicFrame>
      <xdr:nvGraphicFramePr>
        <xdr:cNvPr id="2" name="Chart 2"/>
        <xdr:cNvGraphicFramePr/>
      </xdr:nvGraphicFramePr>
      <xdr:xfrm>
        <a:off x="3810000" y="13801725"/>
        <a:ext cx="3429000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20</xdr:col>
      <xdr:colOff>0</xdr:colOff>
      <xdr:row>71</xdr:row>
      <xdr:rowOff>0</xdr:rowOff>
    </xdr:from>
    <xdr:to>
      <xdr:col>28</xdr:col>
      <xdr:colOff>371475</xdr:colOff>
      <xdr:row>90</xdr:row>
      <xdr:rowOff>0</xdr:rowOff>
    </xdr:to>
    <xdr:graphicFrame>
      <xdr:nvGraphicFramePr>
        <xdr:cNvPr id="3" name="Chart 3"/>
        <xdr:cNvGraphicFramePr/>
      </xdr:nvGraphicFramePr>
      <xdr:xfrm>
        <a:off x="7620000" y="13801725"/>
        <a:ext cx="3419475" cy="3076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30</xdr:col>
      <xdr:colOff>0</xdr:colOff>
      <xdr:row>71</xdr:row>
      <xdr:rowOff>0</xdr:rowOff>
    </xdr:from>
    <xdr:to>
      <xdr:col>36</xdr:col>
      <xdr:colOff>9525</xdr:colOff>
      <xdr:row>90</xdr:row>
      <xdr:rowOff>9525</xdr:rowOff>
    </xdr:to>
    <xdr:graphicFrame>
      <xdr:nvGraphicFramePr>
        <xdr:cNvPr id="4" name="Chart 4"/>
        <xdr:cNvGraphicFramePr/>
      </xdr:nvGraphicFramePr>
      <xdr:xfrm>
        <a:off x="11430000" y="13801725"/>
        <a:ext cx="2524125" cy="3086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93</xdr:row>
      <xdr:rowOff>0</xdr:rowOff>
    </xdr:from>
    <xdr:to>
      <xdr:col>9</xdr:col>
      <xdr:colOff>0</xdr:colOff>
      <xdr:row>112</xdr:row>
      <xdr:rowOff>9525</xdr:rowOff>
    </xdr:to>
    <xdr:graphicFrame>
      <xdr:nvGraphicFramePr>
        <xdr:cNvPr id="5" name="Chart 5"/>
        <xdr:cNvGraphicFramePr/>
      </xdr:nvGraphicFramePr>
      <xdr:xfrm>
        <a:off x="9525" y="17364075"/>
        <a:ext cx="3419475" cy="3086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115</xdr:row>
      <xdr:rowOff>0</xdr:rowOff>
    </xdr:from>
    <xdr:to>
      <xdr:col>9</xdr:col>
      <xdr:colOff>19050</xdr:colOff>
      <xdr:row>134</xdr:row>
      <xdr:rowOff>152400</xdr:rowOff>
    </xdr:to>
    <xdr:graphicFrame>
      <xdr:nvGraphicFramePr>
        <xdr:cNvPr id="6" name="Chart 6"/>
        <xdr:cNvGraphicFramePr/>
      </xdr:nvGraphicFramePr>
      <xdr:xfrm>
        <a:off x="9525" y="20926425"/>
        <a:ext cx="3438525" cy="3228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0</xdr:colOff>
      <xdr:row>115</xdr:row>
      <xdr:rowOff>0</xdr:rowOff>
    </xdr:from>
    <xdr:to>
      <xdr:col>19</xdr:col>
      <xdr:colOff>0</xdr:colOff>
      <xdr:row>135</xdr:row>
      <xdr:rowOff>9525</xdr:rowOff>
    </xdr:to>
    <xdr:graphicFrame>
      <xdr:nvGraphicFramePr>
        <xdr:cNvPr id="7" name="Chart 8"/>
        <xdr:cNvGraphicFramePr/>
      </xdr:nvGraphicFramePr>
      <xdr:xfrm>
        <a:off x="3810000" y="20926425"/>
        <a:ext cx="3429000" cy="3248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20</xdr:col>
      <xdr:colOff>0</xdr:colOff>
      <xdr:row>115</xdr:row>
      <xdr:rowOff>0</xdr:rowOff>
    </xdr:from>
    <xdr:to>
      <xdr:col>28</xdr:col>
      <xdr:colOff>361950</xdr:colOff>
      <xdr:row>135</xdr:row>
      <xdr:rowOff>0</xdr:rowOff>
    </xdr:to>
    <xdr:graphicFrame>
      <xdr:nvGraphicFramePr>
        <xdr:cNvPr id="8" name="Chart 10"/>
        <xdr:cNvGraphicFramePr/>
      </xdr:nvGraphicFramePr>
      <xdr:xfrm>
        <a:off x="7620000" y="20926425"/>
        <a:ext cx="3409950" cy="3238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29</xdr:col>
      <xdr:colOff>371475</xdr:colOff>
      <xdr:row>114</xdr:row>
      <xdr:rowOff>152400</xdr:rowOff>
    </xdr:from>
    <xdr:to>
      <xdr:col>36</xdr:col>
      <xdr:colOff>19050</xdr:colOff>
      <xdr:row>135</xdr:row>
      <xdr:rowOff>19050</xdr:rowOff>
    </xdr:to>
    <xdr:graphicFrame>
      <xdr:nvGraphicFramePr>
        <xdr:cNvPr id="9" name="Chart 11"/>
        <xdr:cNvGraphicFramePr/>
      </xdr:nvGraphicFramePr>
      <xdr:xfrm>
        <a:off x="11420475" y="20916900"/>
        <a:ext cx="2543175" cy="32670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138</xdr:row>
      <xdr:rowOff>0</xdr:rowOff>
    </xdr:from>
    <xdr:to>
      <xdr:col>9</xdr:col>
      <xdr:colOff>0</xdr:colOff>
      <xdr:row>158</xdr:row>
      <xdr:rowOff>9525</xdr:rowOff>
    </xdr:to>
    <xdr:graphicFrame>
      <xdr:nvGraphicFramePr>
        <xdr:cNvPr id="10" name="Chart 12"/>
        <xdr:cNvGraphicFramePr/>
      </xdr:nvGraphicFramePr>
      <xdr:xfrm>
        <a:off x="28575" y="24650700"/>
        <a:ext cx="3400425" cy="32480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10</xdr:col>
      <xdr:colOff>0</xdr:colOff>
      <xdr:row>138</xdr:row>
      <xdr:rowOff>9525</xdr:rowOff>
    </xdr:from>
    <xdr:to>
      <xdr:col>19</xdr:col>
      <xdr:colOff>0</xdr:colOff>
      <xdr:row>158</xdr:row>
      <xdr:rowOff>19050</xdr:rowOff>
    </xdr:to>
    <xdr:graphicFrame>
      <xdr:nvGraphicFramePr>
        <xdr:cNvPr id="11" name="Chart 13"/>
        <xdr:cNvGraphicFramePr/>
      </xdr:nvGraphicFramePr>
      <xdr:xfrm>
        <a:off x="3810000" y="24660225"/>
        <a:ext cx="3429000" cy="32480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9525</xdr:colOff>
      <xdr:row>160</xdr:row>
      <xdr:rowOff>0</xdr:rowOff>
    </xdr:from>
    <xdr:to>
      <xdr:col>9</xdr:col>
      <xdr:colOff>9525</xdr:colOff>
      <xdr:row>180</xdr:row>
      <xdr:rowOff>0</xdr:rowOff>
    </xdr:to>
    <xdr:graphicFrame>
      <xdr:nvGraphicFramePr>
        <xdr:cNvPr id="12" name="Chart 14"/>
        <xdr:cNvGraphicFramePr/>
      </xdr:nvGraphicFramePr>
      <xdr:xfrm>
        <a:off x="9525" y="28213050"/>
        <a:ext cx="3429000" cy="32385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10</xdr:col>
      <xdr:colOff>0</xdr:colOff>
      <xdr:row>159</xdr:row>
      <xdr:rowOff>152400</xdr:rowOff>
    </xdr:from>
    <xdr:to>
      <xdr:col>19</xdr:col>
      <xdr:colOff>9525</xdr:colOff>
      <xdr:row>180</xdr:row>
      <xdr:rowOff>0</xdr:rowOff>
    </xdr:to>
    <xdr:graphicFrame>
      <xdr:nvGraphicFramePr>
        <xdr:cNvPr id="13" name="Chart 15"/>
        <xdr:cNvGraphicFramePr/>
      </xdr:nvGraphicFramePr>
      <xdr:xfrm>
        <a:off x="3810000" y="28203525"/>
        <a:ext cx="3438525" cy="32480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20</xdr:col>
      <xdr:colOff>0</xdr:colOff>
      <xdr:row>160</xdr:row>
      <xdr:rowOff>0</xdr:rowOff>
    </xdr:from>
    <xdr:to>
      <xdr:col>29</xdr:col>
      <xdr:colOff>9525</xdr:colOff>
      <xdr:row>180</xdr:row>
      <xdr:rowOff>0</xdr:rowOff>
    </xdr:to>
    <xdr:graphicFrame>
      <xdr:nvGraphicFramePr>
        <xdr:cNvPr id="14" name="Chart 16"/>
        <xdr:cNvGraphicFramePr/>
      </xdr:nvGraphicFramePr>
      <xdr:xfrm>
        <a:off x="7620000" y="28213050"/>
        <a:ext cx="3438525" cy="32385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29</xdr:col>
      <xdr:colOff>371475</xdr:colOff>
      <xdr:row>161</xdr:row>
      <xdr:rowOff>9525</xdr:rowOff>
    </xdr:from>
    <xdr:to>
      <xdr:col>31</xdr:col>
      <xdr:colOff>304800</xdr:colOff>
      <xdr:row>163</xdr:row>
      <xdr:rowOff>0</xdr:rowOff>
    </xdr:to>
    <xdr:sp>
      <xdr:nvSpPr>
        <xdr:cNvPr id="15" name="Rectangle 17"/>
        <xdr:cNvSpPr>
          <a:spLocks/>
        </xdr:cNvSpPr>
      </xdr:nvSpPr>
      <xdr:spPr>
        <a:xfrm>
          <a:off x="11420475" y="28384500"/>
          <a:ext cx="695325" cy="314325"/>
        </a:xfrm>
        <a:prstGeom prst="rect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14
 válasz
</a:t>
          </a:r>
        </a:p>
      </xdr:txBody>
    </xdr:sp>
    <xdr:clientData fLocksWithSheet="0"/>
  </xdr:twoCellAnchor>
  <xdr:twoCellAnchor>
    <xdr:from>
      <xdr:col>33</xdr:col>
      <xdr:colOff>19050</xdr:colOff>
      <xdr:row>159</xdr:row>
      <xdr:rowOff>142875</xdr:rowOff>
    </xdr:from>
    <xdr:to>
      <xdr:col>35</xdr:col>
      <xdr:colOff>0</xdr:colOff>
      <xdr:row>162</xdr:row>
      <xdr:rowOff>104775</xdr:rowOff>
    </xdr:to>
    <xdr:sp>
      <xdr:nvSpPr>
        <xdr:cNvPr id="16" name="AutoShape 18"/>
        <xdr:cNvSpPr>
          <a:spLocks/>
        </xdr:cNvSpPr>
      </xdr:nvSpPr>
      <xdr:spPr>
        <a:xfrm>
          <a:off x="12592050" y="28194000"/>
          <a:ext cx="742950" cy="447675"/>
        </a:xfrm>
        <a:prstGeom prst="flowChartProcess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Gyakorlati ismeretek bővítése: 
 3</a:t>
          </a:r>
        </a:p>
      </xdr:txBody>
    </xdr:sp>
    <xdr:clientData fLocksWithSheet="0"/>
  </xdr:twoCellAnchor>
  <xdr:twoCellAnchor>
    <xdr:from>
      <xdr:col>31</xdr:col>
      <xdr:colOff>304800</xdr:colOff>
      <xdr:row>161</xdr:row>
      <xdr:rowOff>47625</xdr:rowOff>
    </xdr:from>
    <xdr:to>
      <xdr:col>33</xdr:col>
      <xdr:colOff>19050</xdr:colOff>
      <xdr:row>162</xdr:row>
      <xdr:rowOff>9525</xdr:rowOff>
    </xdr:to>
    <xdr:sp>
      <xdr:nvSpPr>
        <xdr:cNvPr id="17" name="AutoShape 20"/>
        <xdr:cNvSpPr>
          <a:spLocks/>
        </xdr:cNvSpPr>
      </xdr:nvSpPr>
      <xdr:spPr>
        <a:xfrm flipV="1">
          <a:off x="12115800" y="28422600"/>
          <a:ext cx="476250" cy="1238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19050</xdr:colOff>
      <xdr:row>163</xdr:row>
      <xdr:rowOff>95250</xdr:rowOff>
    </xdr:from>
    <xdr:to>
      <xdr:col>35</xdr:col>
      <xdr:colOff>0</xdr:colOff>
      <xdr:row>166</xdr:row>
      <xdr:rowOff>57150</xdr:rowOff>
    </xdr:to>
    <xdr:sp>
      <xdr:nvSpPr>
        <xdr:cNvPr id="18" name="AutoShape 21"/>
        <xdr:cNvSpPr>
          <a:spLocks/>
        </xdr:cNvSpPr>
      </xdr:nvSpPr>
      <xdr:spPr>
        <a:xfrm>
          <a:off x="12592050" y="28794075"/>
          <a:ext cx="742950" cy="447675"/>
        </a:xfrm>
        <a:prstGeom prst="flowChartProcess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Térképolvasás és ismeret gyakorlása: 
3</a:t>
          </a:r>
        </a:p>
      </xdr:txBody>
    </xdr:sp>
    <xdr:clientData fLocksWithSheet="0"/>
  </xdr:twoCellAnchor>
  <xdr:twoCellAnchor>
    <xdr:from>
      <xdr:col>33</xdr:col>
      <xdr:colOff>19050</xdr:colOff>
      <xdr:row>167</xdr:row>
      <xdr:rowOff>19050</xdr:rowOff>
    </xdr:from>
    <xdr:to>
      <xdr:col>35</xdr:col>
      <xdr:colOff>0</xdr:colOff>
      <xdr:row>169</xdr:row>
      <xdr:rowOff>142875</xdr:rowOff>
    </xdr:to>
    <xdr:sp>
      <xdr:nvSpPr>
        <xdr:cNvPr id="19" name="AutoShape 22"/>
        <xdr:cNvSpPr>
          <a:spLocks/>
        </xdr:cNvSpPr>
      </xdr:nvSpPr>
      <xdr:spPr>
        <a:xfrm>
          <a:off x="12592050" y="29365575"/>
          <a:ext cx="742950" cy="447675"/>
        </a:xfrm>
        <a:prstGeom prst="flowChartProcess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Domborzattal kapcsolatos ismeretek: 5</a:t>
          </a:r>
        </a:p>
      </xdr:txBody>
    </xdr:sp>
    <xdr:clientData fLocksWithSheet="0"/>
  </xdr:twoCellAnchor>
  <xdr:twoCellAnchor>
    <xdr:from>
      <xdr:col>31</xdr:col>
      <xdr:colOff>304800</xdr:colOff>
      <xdr:row>162</xdr:row>
      <xdr:rowOff>9525</xdr:rowOff>
    </xdr:from>
    <xdr:to>
      <xdr:col>33</xdr:col>
      <xdr:colOff>19050</xdr:colOff>
      <xdr:row>165</xdr:row>
      <xdr:rowOff>0</xdr:rowOff>
    </xdr:to>
    <xdr:sp>
      <xdr:nvSpPr>
        <xdr:cNvPr id="20" name="AutoShape 23"/>
        <xdr:cNvSpPr>
          <a:spLocks/>
        </xdr:cNvSpPr>
      </xdr:nvSpPr>
      <xdr:spPr>
        <a:xfrm>
          <a:off x="12115800" y="28546425"/>
          <a:ext cx="476250" cy="4762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304800</xdr:colOff>
      <xdr:row>162</xdr:row>
      <xdr:rowOff>9525</xdr:rowOff>
    </xdr:from>
    <xdr:to>
      <xdr:col>33</xdr:col>
      <xdr:colOff>19050</xdr:colOff>
      <xdr:row>168</xdr:row>
      <xdr:rowOff>85725</xdr:rowOff>
    </xdr:to>
    <xdr:sp>
      <xdr:nvSpPr>
        <xdr:cNvPr id="21" name="AutoShape 24"/>
        <xdr:cNvSpPr>
          <a:spLocks/>
        </xdr:cNvSpPr>
      </xdr:nvSpPr>
      <xdr:spPr>
        <a:xfrm>
          <a:off x="12115800" y="28546425"/>
          <a:ext cx="476250" cy="1047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247650</xdr:colOff>
      <xdr:row>165</xdr:row>
      <xdr:rowOff>9525</xdr:rowOff>
    </xdr:from>
    <xdr:to>
      <xdr:col>32</xdr:col>
      <xdr:colOff>47625</xdr:colOff>
      <xdr:row>174</xdr:row>
      <xdr:rowOff>28575</xdr:rowOff>
    </xdr:to>
    <xdr:sp>
      <xdr:nvSpPr>
        <xdr:cNvPr id="22" name="AutoShape 25"/>
        <xdr:cNvSpPr>
          <a:spLocks/>
        </xdr:cNvSpPr>
      </xdr:nvSpPr>
      <xdr:spPr>
        <a:xfrm>
          <a:off x="11296650" y="29032200"/>
          <a:ext cx="942975" cy="1476375"/>
        </a:xfrm>
        <a:prstGeom prst="flowChartProcess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Egyéb válaszok:
- Terepen való tájékozódás
- Tananyag elég, csak gyakorlásra lenne szükség
-Nem bővíthető a tananyag mennyisége miatt</a:t>
          </a:r>
        </a:p>
      </xdr:txBody>
    </xdr:sp>
    <xdr:clientData fLocksWithSheet="0"/>
  </xdr:twoCellAnchor>
  <xdr:twoCellAnchor>
    <xdr:from>
      <xdr:col>30</xdr:col>
      <xdr:colOff>342900</xdr:colOff>
      <xdr:row>163</xdr:row>
      <xdr:rowOff>0</xdr:rowOff>
    </xdr:from>
    <xdr:to>
      <xdr:col>30</xdr:col>
      <xdr:colOff>342900</xdr:colOff>
      <xdr:row>165</xdr:row>
      <xdr:rowOff>9525</xdr:rowOff>
    </xdr:to>
    <xdr:sp>
      <xdr:nvSpPr>
        <xdr:cNvPr id="23" name="AutoShape 26"/>
        <xdr:cNvSpPr>
          <a:spLocks/>
        </xdr:cNvSpPr>
      </xdr:nvSpPr>
      <xdr:spPr>
        <a:xfrm>
          <a:off x="11772900" y="28698825"/>
          <a:ext cx="0" cy="333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71</xdr:row>
      <xdr:rowOff>0</xdr:rowOff>
    </xdr:from>
    <xdr:to>
      <xdr:col>42</xdr:col>
      <xdr:colOff>371475</xdr:colOff>
      <xdr:row>89</xdr:row>
      <xdr:rowOff>152400</xdr:rowOff>
    </xdr:to>
    <xdr:graphicFrame>
      <xdr:nvGraphicFramePr>
        <xdr:cNvPr id="24" name="Chart 27"/>
        <xdr:cNvGraphicFramePr/>
      </xdr:nvGraphicFramePr>
      <xdr:xfrm>
        <a:off x="14554200" y="13801725"/>
        <a:ext cx="3419475" cy="30670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10</xdr:col>
      <xdr:colOff>0</xdr:colOff>
      <xdr:row>93</xdr:row>
      <xdr:rowOff>0</xdr:rowOff>
    </xdr:from>
    <xdr:to>
      <xdr:col>19</xdr:col>
      <xdr:colOff>0</xdr:colOff>
      <xdr:row>112</xdr:row>
      <xdr:rowOff>19050</xdr:rowOff>
    </xdr:to>
    <xdr:graphicFrame>
      <xdr:nvGraphicFramePr>
        <xdr:cNvPr id="25" name="Chart 28"/>
        <xdr:cNvGraphicFramePr/>
      </xdr:nvGraphicFramePr>
      <xdr:xfrm>
        <a:off x="3810000" y="17364075"/>
        <a:ext cx="3429000" cy="30956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mborzat-tanarok-javitasokk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39">
          <cell r="H39" t="str">
            <v>Oldalnézeti</v>
          </cell>
          <cell r="L39">
            <v>12</v>
          </cell>
        </row>
        <row r="40">
          <cell r="H40" t="str">
            <v>Madártávlati</v>
          </cell>
          <cell r="L40">
            <v>20</v>
          </cell>
        </row>
        <row r="41">
          <cell r="A41" t="str">
            <v>&lt;=40 év</v>
          </cell>
          <cell r="C41">
            <v>8</v>
          </cell>
          <cell r="H41" t="str">
            <v>Csíkozásos</v>
          </cell>
          <cell r="L41">
            <v>7</v>
          </cell>
        </row>
        <row r="42">
          <cell r="A42" t="str">
            <v>&gt;40 év</v>
          </cell>
          <cell r="C42">
            <v>21</v>
          </cell>
          <cell r="H42" t="str">
            <v>Szintvonalas</v>
          </cell>
          <cell r="L42">
            <v>16</v>
          </cell>
        </row>
        <row r="43">
          <cell r="H43" t="str">
            <v>Rétegszínezés</v>
          </cell>
          <cell r="L43">
            <v>5</v>
          </cell>
        </row>
        <row r="44">
          <cell r="H44" t="str">
            <v>Rétegszínezés-árnyékolás</v>
          </cell>
          <cell r="L44">
            <v>5</v>
          </cell>
        </row>
        <row r="45">
          <cell r="H45" t="str">
            <v>Egyéb</v>
          </cell>
          <cell r="L45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72"/>
  <sheetViews>
    <sheetView tabSelected="1" workbookViewId="0" topLeftCell="A160">
      <selection activeCell="AS9" sqref="AS9"/>
    </sheetView>
  </sheetViews>
  <sheetFormatPr defaultColWidth="9.140625" defaultRowHeight="12.75"/>
  <cols>
    <col min="1" max="35" width="5.7109375" style="0" customWidth="1"/>
  </cols>
  <sheetData>
    <row r="1" spans="1:35" ht="52.5" customHeight="1">
      <c r="A1" s="26" t="s">
        <v>33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8"/>
    </row>
    <row r="2" spans="1:35" ht="12.75">
      <c r="A2" s="29" t="s">
        <v>34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1"/>
    </row>
    <row r="3" spans="1:35" ht="31.5" customHeight="1">
      <c r="A3" s="26" t="s">
        <v>35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8"/>
    </row>
    <row r="4" spans="1:35" ht="12.75">
      <c r="A4" s="29" t="s">
        <v>36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1"/>
    </row>
    <row r="5" spans="1:35" ht="44.25" customHeight="1">
      <c r="A5" s="29" t="s">
        <v>32</v>
      </c>
      <c r="B5" s="30"/>
      <c r="C5" s="30"/>
      <c r="D5" s="30"/>
      <c r="E5" s="31"/>
      <c r="F5" s="35" t="s">
        <v>3</v>
      </c>
      <c r="G5" s="36" t="s">
        <v>31</v>
      </c>
      <c r="H5" s="37"/>
      <c r="I5" s="37"/>
      <c r="J5" s="37"/>
      <c r="K5" s="37"/>
      <c r="L5" s="37"/>
      <c r="M5" s="37"/>
      <c r="N5" s="38"/>
      <c r="O5" s="39" t="s">
        <v>12</v>
      </c>
      <c r="P5" s="37"/>
      <c r="Q5" s="37"/>
      <c r="R5" s="37"/>
      <c r="S5" s="37"/>
      <c r="T5" s="38"/>
      <c r="U5" s="26" t="s">
        <v>16</v>
      </c>
      <c r="V5" s="27"/>
      <c r="W5" s="27"/>
      <c r="X5" s="27"/>
      <c r="Y5" s="27"/>
      <c r="Z5" s="27"/>
      <c r="AA5" s="28"/>
      <c r="AB5" s="33" t="s">
        <v>22</v>
      </c>
      <c r="AC5" s="32" t="s">
        <v>23</v>
      </c>
      <c r="AD5" s="32"/>
      <c r="AE5" s="32"/>
      <c r="AF5" s="32"/>
      <c r="AG5" s="32"/>
      <c r="AH5" s="32"/>
      <c r="AI5" s="33" t="s">
        <v>24</v>
      </c>
    </row>
    <row r="6" spans="1:35" ht="104.25">
      <c r="A6" s="3" t="s">
        <v>4</v>
      </c>
      <c r="B6" s="1" t="s">
        <v>0</v>
      </c>
      <c r="C6" s="2" t="s">
        <v>1</v>
      </c>
      <c r="D6" s="13" t="s">
        <v>2</v>
      </c>
      <c r="E6" s="14" t="s">
        <v>37</v>
      </c>
      <c r="F6" s="34"/>
      <c r="G6" s="2" t="s">
        <v>5</v>
      </c>
      <c r="H6" s="2" t="s">
        <v>6</v>
      </c>
      <c r="I6" s="2" t="s">
        <v>7</v>
      </c>
      <c r="J6" s="2" t="s">
        <v>8</v>
      </c>
      <c r="K6" s="2" t="s">
        <v>9</v>
      </c>
      <c r="L6" s="4" t="s">
        <v>10</v>
      </c>
      <c r="M6" s="13" t="s">
        <v>11</v>
      </c>
      <c r="N6" s="14" t="s">
        <v>37</v>
      </c>
      <c r="O6" s="17" t="s">
        <v>38</v>
      </c>
      <c r="P6" s="4" t="s">
        <v>13</v>
      </c>
      <c r="Q6" s="13" t="s">
        <v>14</v>
      </c>
      <c r="R6" s="14" t="s">
        <v>37</v>
      </c>
      <c r="S6" s="15" t="s">
        <v>15</v>
      </c>
      <c r="T6" s="16" t="s">
        <v>37</v>
      </c>
      <c r="U6" s="4" t="s">
        <v>17</v>
      </c>
      <c r="V6" s="4" t="s">
        <v>18</v>
      </c>
      <c r="W6" s="4" t="s">
        <v>19</v>
      </c>
      <c r="X6" s="4" t="s">
        <v>20</v>
      </c>
      <c r="Y6" s="4" t="s">
        <v>21</v>
      </c>
      <c r="Z6" s="15" t="s">
        <v>11</v>
      </c>
      <c r="AA6" s="16" t="s">
        <v>37</v>
      </c>
      <c r="AB6" s="34"/>
      <c r="AC6" s="3" t="s">
        <v>25</v>
      </c>
      <c r="AD6" s="3" t="s">
        <v>26</v>
      </c>
      <c r="AE6" s="3" t="s">
        <v>27</v>
      </c>
      <c r="AF6" s="3" t="s">
        <v>28</v>
      </c>
      <c r="AG6" s="3" t="s">
        <v>29</v>
      </c>
      <c r="AH6" s="3" t="s">
        <v>30</v>
      </c>
      <c r="AI6" s="34"/>
    </row>
    <row r="7" spans="1:36" ht="12.75">
      <c r="A7" s="5">
        <v>35</v>
      </c>
      <c r="B7" s="5" t="s">
        <v>39</v>
      </c>
      <c r="C7" s="5">
        <v>4</v>
      </c>
      <c r="D7" s="7">
        <v>0</v>
      </c>
      <c r="E7" s="9">
        <v>1</v>
      </c>
      <c r="F7" s="5">
        <v>0</v>
      </c>
      <c r="G7" s="7">
        <v>0</v>
      </c>
      <c r="H7" s="8">
        <v>1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9">
        <v>0</v>
      </c>
      <c r="O7" s="7">
        <v>2</v>
      </c>
      <c r="P7" s="8">
        <v>0</v>
      </c>
      <c r="Q7" s="8">
        <v>0</v>
      </c>
      <c r="R7" s="8">
        <v>0</v>
      </c>
      <c r="S7" s="8">
        <v>0</v>
      </c>
      <c r="T7" s="9">
        <v>0</v>
      </c>
      <c r="U7" s="7">
        <v>1</v>
      </c>
      <c r="V7" s="8">
        <v>0</v>
      </c>
      <c r="W7" s="8">
        <v>0</v>
      </c>
      <c r="X7" s="8">
        <v>1</v>
      </c>
      <c r="Y7" s="8">
        <v>0</v>
      </c>
      <c r="Z7" s="8">
        <v>0</v>
      </c>
      <c r="AA7" s="9">
        <v>0</v>
      </c>
      <c r="AB7" s="5">
        <v>1</v>
      </c>
      <c r="AC7" s="7">
        <v>0</v>
      </c>
      <c r="AD7" s="8">
        <v>0</v>
      </c>
      <c r="AE7" s="8">
        <v>0</v>
      </c>
      <c r="AF7" s="8">
        <v>0</v>
      </c>
      <c r="AG7" s="8">
        <v>0</v>
      </c>
      <c r="AH7" s="9">
        <v>0</v>
      </c>
      <c r="AI7" s="5">
        <v>0</v>
      </c>
      <c r="AJ7" t="s">
        <v>40</v>
      </c>
    </row>
    <row r="8" spans="1:35" ht="12.75">
      <c r="A8" s="6">
        <v>41</v>
      </c>
      <c r="B8" s="6" t="s">
        <v>39</v>
      </c>
      <c r="C8" s="6" t="s">
        <v>41</v>
      </c>
      <c r="D8" s="10">
        <v>1</v>
      </c>
      <c r="E8" s="12">
        <v>0</v>
      </c>
      <c r="F8" s="6">
        <v>0</v>
      </c>
      <c r="G8" s="10">
        <v>0</v>
      </c>
      <c r="H8" s="18">
        <v>1</v>
      </c>
      <c r="I8" s="18">
        <v>0</v>
      </c>
      <c r="J8" s="18">
        <v>0</v>
      </c>
      <c r="K8" s="18">
        <v>0</v>
      </c>
      <c r="L8" s="18">
        <v>1</v>
      </c>
      <c r="M8" s="18">
        <v>0</v>
      </c>
      <c r="N8" s="12">
        <v>0</v>
      </c>
      <c r="O8" s="10">
        <v>1</v>
      </c>
      <c r="P8" s="18">
        <v>3</v>
      </c>
      <c r="Q8" s="11">
        <v>3.4</v>
      </c>
      <c r="R8" s="18">
        <v>0</v>
      </c>
      <c r="S8" s="18">
        <v>1</v>
      </c>
      <c r="T8" s="12">
        <v>0</v>
      </c>
      <c r="U8" s="10">
        <v>1</v>
      </c>
      <c r="V8" s="18">
        <v>1</v>
      </c>
      <c r="W8" s="18">
        <v>0</v>
      </c>
      <c r="X8" s="18">
        <v>0</v>
      </c>
      <c r="Y8" s="18">
        <v>0</v>
      </c>
      <c r="Z8" s="18">
        <v>0</v>
      </c>
      <c r="AA8" s="12">
        <v>0</v>
      </c>
      <c r="AB8" s="6">
        <v>1</v>
      </c>
      <c r="AC8" s="10">
        <v>0</v>
      </c>
      <c r="AD8" s="18">
        <v>0</v>
      </c>
      <c r="AE8" s="18">
        <v>0</v>
      </c>
      <c r="AF8" s="18">
        <v>0</v>
      </c>
      <c r="AG8" s="18">
        <v>0</v>
      </c>
      <c r="AH8" s="12">
        <v>0</v>
      </c>
      <c r="AI8" s="6">
        <v>0</v>
      </c>
    </row>
    <row r="9" spans="1:40" ht="12.75">
      <c r="A9" s="6">
        <v>46</v>
      </c>
      <c r="B9" s="6" t="s">
        <v>39</v>
      </c>
      <c r="C9" s="6" t="s">
        <v>41</v>
      </c>
      <c r="D9" s="10">
        <v>1</v>
      </c>
      <c r="E9" s="12">
        <v>0</v>
      </c>
      <c r="F9" s="6">
        <v>20</v>
      </c>
      <c r="G9" s="10">
        <v>0</v>
      </c>
      <c r="H9" s="18">
        <v>1</v>
      </c>
      <c r="I9" s="18">
        <v>1</v>
      </c>
      <c r="J9" s="18">
        <v>1</v>
      </c>
      <c r="K9" s="18">
        <v>0</v>
      </c>
      <c r="L9" s="18">
        <v>1</v>
      </c>
      <c r="M9" s="18">
        <v>0</v>
      </c>
      <c r="N9" s="12">
        <v>0</v>
      </c>
      <c r="O9" s="10">
        <v>1</v>
      </c>
      <c r="P9" s="18" t="s">
        <v>86</v>
      </c>
      <c r="Q9" s="11" t="s">
        <v>88</v>
      </c>
      <c r="R9" s="18">
        <v>5</v>
      </c>
      <c r="S9" s="18">
        <v>4</v>
      </c>
      <c r="T9" s="24" t="s">
        <v>122</v>
      </c>
      <c r="U9" s="10">
        <v>1</v>
      </c>
      <c r="V9" s="18">
        <v>0</v>
      </c>
      <c r="W9" s="18">
        <v>0</v>
      </c>
      <c r="X9" s="18">
        <v>1</v>
      </c>
      <c r="Y9" s="18">
        <v>0</v>
      </c>
      <c r="Z9" s="18">
        <v>0</v>
      </c>
      <c r="AA9" s="12">
        <v>0</v>
      </c>
      <c r="AB9" s="6">
        <v>2</v>
      </c>
      <c r="AC9" s="10">
        <v>0</v>
      </c>
      <c r="AD9" s="18">
        <v>0</v>
      </c>
      <c r="AE9" s="18">
        <v>0</v>
      </c>
      <c r="AF9" s="18">
        <v>1</v>
      </c>
      <c r="AG9" s="18">
        <v>1</v>
      </c>
      <c r="AH9" s="12">
        <v>0</v>
      </c>
      <c r="AI9" s="6">
        <v>1</v>
      </c>
      <c r="AK9" t="s">
        <v>42</v>
      </c>
      <c r="AN9" t="s">
        <v>43</v>
      </c>
    </row>
    <row r="10" spans="1:40" ht="12.75">
      <c r="A10" s="6">
        <v>61</v>
      </c>
      <c r="B10" s="6" t="s">
        <v>44</v>
      </c>
      <c r="C10" s="19" t="s">
        <v>46</v>
      </c>
      <c r="D10" s="10">
        <v>1</v>
      </c>
      <c r="E10" s="12">
        <v>1</v>
      </c>
      <c r="F10" s="6">
        <v>20</v>
      </c>
      <c r="G10" s="10">
        <v>0</v>
      </c>
      <c r="H10" s="18">
        <v>1</v>
      </c>
      <c r="I10" s="18">
        <v>1</v>
      </c>
      <c r="J10" s="18">
        <v>1</v>
      </c>
      <c r="K10" s="18">
        <v>1</v>
      </c>
      <c r="L10" s="18">
        <v>1</v>
      </c>
      <c r="M10" s="18">
        <v>1</v>
      </c>
      <c r="N10" s="12">
        <v>1</v>
      </c>
      <c r="O10" s="10">
        <v>1</v>
      </c>
      <c r="P10" s="18">
        <v>1.3</v>
      </c>
      <c r="Q10" s="18" t="s">
        <v>87</v>
      </c>
      <c r="R10" s="11">
        <v>1</v>
      </c>
      <c r="S10" s="18" t="s">
        <v>121</v>
      </c>
      <c r="T10" s="12">
        <v>0</v>
      </c>
      <c r="U10" s="10">
        <v>1</v>
      </c>
      <c r="V10" s="18">
        <v>0</v>
      </c>
      <c r="W10" s="18">
        <v>0</v>
      </c>
      <c r="X10" s="18">
        <v>1</v>
      </c>
      <c r="Y10" s="18">
        <v>0</v>
      </c>
      <c r="Z10" s="18">
        <v>0</v>
      </c>
      <c r="AA10" s="12">
        <v>0</v>
      </c>
      <c r="AB10" s="6">
        <v>2</v>
      </c>
      <c r="AC10" s="10">
        <v>0</v>
      </c>
      <c r="AD10" s="18">
        <v>0</v>
      </c>
      <c r="AE10" s="18">
        <v>0</v>
      </c>
      <c r="AF10" s="18">
        <v>1</v>
      </c>
      <c r="AG10" s="18">
        <v>1</v>
      </c>
      <c r="AH10" s="12">
        <v>0</v>
      </c>
      <c r="AI10" s="6">
        <v>1</v>
      </c>
      <c r="AK10" t="s">
        <v>45</v>
      </c>
      <c r="AN10" t="s">
        <v>43</v>
      </c>
    </row>
    <row r="11" spans="1:35" ht="12.75">
      <c r="A11" s="6">
        <v>47</v>
      </c>
      <c r="B11" s="6" t="s">
        <v>44</v>
      </c>
      <c r="C11" s="6">
        <v>4</v>
      </c>
      <c r="D11" s="10">
        <v>0</v>
      </c>
      <c r="E11" s="12">
        <v>0</v>
      </c>
      <c r="F11" s="6">
        <v>45</v>
      </c>
      <c r="G11" s="10">
        <v>1</v>
      </c>
      <c r="H11" s="18">
        <v>1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2">
        <v>0</v>
      </c>
      <c r="O11" s="10">
        <v>2</v>
      </c>
      <c r="P11" s="18">
        <v>0</v>
      </c>
      <c r="Q11" s="18">
        <v>0</v>
      </c>
      <c r="R11" s="18">
        <v>0</v>
      </c>
      <c r="S11" s="18">
        <v>0</v>
      </c>
      <c r="T11" s="12">
        <v>0</v>
      </c>
      <c r="U11" s="10">
        <v>1</v>
      </c>
      <c r="V11" s="18">
        <v>0</v>
      </c>
      <c r="W11" s="18">
        <v>0</v>
      </c>
      <c r="X11" s="18">
        <v>1</v>
      </c>
      <c r="Y11" s="18">
        <v>0</v>
      </c>
      <c r="Z11" s="18">
        <v>0</v>
      </c>
      <c r="AA11" s="12">
        <v>0</v>
      </c>
      <c r="AB11" s="6">
        <v>0</v>
      </c>
      <c r="AC11" s="10">
        <v>0</v>
      </c>
      <c r="AD11" s="18">
        <v>0</v>
      </c>
      <c r="AE11" s="18">
        <v>0</v>
      </c>
      <c r="AF11" s="18">
        <v>0</v>
      </c>
      <c r="AG11" s="18">
        <v>0</v>
      </c>
      <c r="AH11" s="12">
        <v>0</v>
      </c>
      <c r="AI11" s="6">
        <v>0</v>
      </c>
    </row>
    <row r="12" spans="1:41" ht="12.75">
      <c r="A12" s="6">
        <v>39</v>
      </c>
      <c r="B12" s="6" t="s">
        <v>39</v>
      </c>
      <c r="C12" s="6" t="s">
        <v>47</v>
      </c>
      <c r="D12" s="10">
        <v>0</v>
      </c>
      <c r="E12" s="12">
        <v>1</v>
      </c>
      <c r="F12" s="6">
        <v>0</v>
      </c>
      <c r="G12" s="10">
        <v>0</v>
      </c>
      <c r="H12" s="18">
        <v>1</v>
      </c>
      <c r="I12" s="18">
        <v>0</v>
      </c>
      <c r="J12" s="18">
        <v>1</v>
      </c>
      <c r="K12" s="18">
        <v>0</v>
      </c>
      <c r="L12" s="18">
        <v>0</v>
      </c>
      <c r="M12" s="18">
        <v>1</v>
      </c>
      <c r="N12" s="12">
        <v>1</v>
      </c>
      <c r="O12" s="10">
        <v>2</v>
      </c>
      <c r="P12" s="18">
        <v>0</v>
      </c>
      <c r="Q12" s="18">
        <v>0</v>
      </c>
      <c r="R12" s="18">
        <v>0</v>
      </c>
      <c r="S12" s="18">
        <v>0</v>
      </c>
      <c r="T12" s="12">
        <v>0</v>
      </c>
      <c r="U12" s="10">
        <v>1</v>
      </c>
      <c r="V12" s="18">
        <v>1</v>
      </c>
      <c r="W12" s="18">
        <v>0</v>
      </c>
      <c r="X12" s="18">
        <v>1</v>
      </c>
      <c r="Y12" s="18">
        <v>0</v>
      </c>
      <c r="Z12" s="18">
        <v>0</v>
      </c>
      <c r="AA12" s="12">
        <v>0</v>
      </c>
      <c r="AB12" s="6">
        <v>2</v>
      </c>
      <c r="AC12" s="10">
        <v>0</v>
      </c>
      <c r="AD12" s="18">
        <v>0</v>
      </c>
      <c r="AE12" s="18">
        <v>1</v>
      </c>
      <c r="AF12" s="18">
        <v>0</v>
      </c>
      <c r="AG12" s="18">
        <v>0</v>
      </c>
      <c r="AH12" s="12">
        <v>0</v>
      </c>
      <c r="AI12" s="6">
        <v>1</v>
      </c>
      <c r="AJ12" t="s">
        <v>48</v>
      </c>
      <c r="AK12" t="s">
        <v>49</v>
      </c>
      <c r="AO12" t="s">
        <v>50</v>
      </c>
    </row>
    <row r="13" spans="1:35" ht="12.75">
      <c r="A13" s="6">
        <v>48</v>
      </c>
      <c r="B13" s="6" t="s">
        <v>39</v>
      </c>
      <c r="C13" s="6" t="s">
        <v>51</v>
      </c>
      <c r="D13" s="10">
        <v>1</v>
      </c>
      <c r="E13" s="12">
        <v>0</v>
      </c>
      <c r="F13" s="6">
        <v>30</v>
      </c>
      <c r="G13" s="10">
        <v>1</v>
      </c>
      <c r="H13" s="18">
        <v>1</v>
      </c>
      <c r="I13" s="18">
        <v>0</v>
      </c>
      <c r="J13" s="18">
        <v>1</v>
      </c>
      <c r="K13" s="18">
        <v>0</v>
      </c>
      <c r="L13" s="18">
        <v>1</v>
      </c>
      <c r="M13" s="18">
        <v>0</v>
      </c>
      <c r="N13" s="12">
        <v>0</v>
      </c>
      <c r="O13" s="10">
        <v>1</v>
      </c>
      <c r="P13" s="18">
        <v>2.3</v>
      </c>
      <c r="Q13" s="18">
        <v>1.3</v>
      </c>
      <c r="R13" s="18">
        <v>0</v>
      </c>
      <c r="S13" s="18">
        <v>2</v>
      </c>
      <c r="T13" s="12">
        <v>0</v>
      </c>
      <c r="U13" s="10">
        <v>1</v>
      </c>
      <c r="V13" s="18">
        <v>0</v>
      </c>
      <c r="W13" s="18">
        <v>1</v>
      </c>
      <c r="X13" s="18">
        <v>1</v>
      </c>
      <c r="Y13" s="18">
        <v>0</v>
      </c>
      <c r="Z13" s="18">
        <v>0</v>
      </c>
      <c r="AA13" s="12">
        <v>0</v>
      </c>
      <c r="AB13" s="6">
        <v>2</v>
      </c>
      <c r="AC13" s="10">
        <v>0</v>
      </c>
      <c r="AD13" s="18">
        <v>0</v>
      </c>
      <c r="AE13" s="18">
        <v>1</v>
      </c>
      <c r="AF13" s="18">
        <v>0</v>
      </c>
      <c r="AG13" s="18">
        <v>0</v>
      </c>
      <c r="AH13" s="12">
        <v>0</v>
      </c>
      <c r="AI13" s="6">
        <v>0</v>
      </c>
    </row>
    <row r="14" spans="1:36" ht="12.75">
      <c r="A14" s="6">
        <v>43</v>
      </c>
      <c r="B14" s="6" t="s">
        <v>39</v>
      </c>
      <c r="C14" s="6">
        <v>3</v>
      </c>
      <c r="D14" s="10">
        <v>0</v>
      </c>
      <c r="E14" s="12">
        <v>1</v>
      </c>
      <c r="F14" s="6">
        <v>0</v>
      </c>
      <c r="G14" s="10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2">
        <v>0</v>
      </c>
      <c r="O14" s="10">
        <v>1</v>
      </c>
      <c r="P14" s="18">
        <v>3</v>
      </c>
      <c r="Q14" s="18">
        <v>1.3</v>
      </c>
      <c r="R14" s="18">
        <v>0</v>
      </c>
      <c r="S14" s="18">
        <v>3</v>
      </c>
      <c r="T14" s="12">
        <v>0</v>
      </c>
      <c r="U14" s="10">
        <v>1</v>
      </c>
      <c r="V14" s="18">
        <v>0</v>
      </c>
      <c r="W14" s="18">
        <v>0</v>
      </c>
      <c r="X14" s="18">
        <v>1</v>
      </c>
      <c r="Y14" s="18">
        <v>1</v>
      </c>
      <c r="Z14" s="18">
        <v>0</v>
      </c>
      <c r="AA14" s="12">
        <v>0</v>
      </c>
      <c r="AB14" s="6">
        <v>1</v>
      </c>
      <c r="AC14" s="10">
        <v>0</v>
      </c>
      <c r="AD14" s="18">
        <v>0</v>
      </c>
      <c r="AE14" s="18">
        <v>0</v>
      </c>
      <c r="AF14" s="18">
        <v>0</v>
      </c>
      <c r="AG14" s="18">
        <v>0</v>
      </c>
      <c r="AH14" s="12">
        <v>0</v>
      </c>
      <c r="AI14" s="6">
        <v>0</v>
      </c>
      <c r="AJ14" t="s">
        <v>52</v>
      </c>
    </row>
    <row r="15" spans="1:36" ht="12.75">
      <c r="A15" s="6">
        <v>48</v>
      </c>
      <c r="B15" s="6" t="s">
        <v>39</v>
      </c>
      <c r="C15" s="6">
        <v>3.4</v>
      </c>
      <c r="D15" s="10">
        <v>0</v>
      </c>
      <c r="E15" s="12">
        <v>1</v>
      </c>
      <c r="F15" s="6">
        <v>0</v>
      </c>
      <c r="G15" s="10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2">
        <v>0</v>
      </c>
      <c r="O15" s="10">
        <v>1</v>
      </c>
      <c r="P15" s="18">
        <v>3</v>
      </c>
      <c r="Q15" s="18">
        <v>1.3</v>
      </c>
      <c r="R15" s="18">
        <v>0</v>
      </c>
      <c r="S15" s="18">
        <v>3</v>
      </c>
      <c r="T15" s="12">
        <v>0</v>
      </c>
      <c r="U15" s="10">
        <v>1</v>
      </c>
      <c r="V15" s="18">
        <v>0</v>
      </c>
      <c r="W15" s="18">
        <v>0</v>
      </c>
      <c r="X15" s="18">
        <v>1</v>
      </c>
      <c r="Y15" s="18">
        <v>1</v>
      </c>
      <c r="Z15" s="18">
        <v>0</v>
      </c>
      <c r="AA15" s="12">
        <v>0</v>
      </c>
      <c r="AB15" s="6">
        <v>1</v>
      </c>
      <c r="AC15" s="10">
        <v>0</v>
      </c>
      <c r="AD15" s="18">
        <v>0</v>
      </c>
      <c r="AE15" s="18">
        <v>0</v>
      </c>
      <c r="AF15" s="18">
        <v>0</v>
      </c>
      <c r="AG15" s="18">
        <v>0</v>
      </c>
      <c r="AH15" s="12">
        <v>0</v>
      </c>
      <c r="AI15" s="6">
        <v>0</v>
      </c>
      <c r="AJ15" t="s">
        <v>52</v>
      </c>
    </row>
    <row r="16" spans="1:40" ht="12.75">
      <c r="A16" s="6">
        <v>36</v>
      </c>
      <c r="B16" s="6" t="s">
        <v>39</v>
      </c>
      <c r="C16" s="6" t="s">
        <v>53</v>
      </c>
      <c r="D16" s="10">
        <v>1</v>
      </c>
      <c r="E16" s="12">
        <v>1</v>
      </c>
      <c r="F16" s="6">
        <v>15</v>
      </c>
      <c r="G16" s="10">
        <v>0</v>
      </c>
      <c r="H16" s="18">
        <v>0</v>
      </c>
      <c r="I16" s="18">
        <v>1</v>
      </c>
      <c r="J16" s="18">
        <v>1</v>
      </c>
      <c r="K16" s="18">
        <v>1</v>
      </c>
      <c r="L16" s="18">
        <v>1</v>
      </c>
      <c r="M16" s="18">
        <v>0</v>
      </c>
      <c r="N16" s="12">
        <v>0</v>
      </c>
      <c r="O16" s="10">
        <v>2</v>
      </c>
      <c r="P16" s="18">
        <v>0</v>
      </c>
      <c r="Q16" s="18">
        <v>0</v>
      </c>
      <c r="R16" s="18">
        <v>0</v>
      </c>
      <c r="S16" s="18">
        <v>0</v>
      </c>
      <c r="T16" s="12">
        <v>0</v>
      </c>
      <c r="U16" s="10">
        <v>1</v>
      </c>
      <c r="V16" s="18">
        <v>0</v>
      </c>
      <c r="W16" s="18">
        <v>1</v>
      </c>
      <c r="X16" s="18">
        <v>0</v>
      </c>
      <c r="Y16" s="18">
        <v>0</v>
      </c>
      <c r="Z16" s="18">
        <v>1</v>
      </c>
      <c r="AA16" s="12">
        <v>0</v>
      </c>
      <c r="AB16" s="6">
        <v>1</v>
      </c>
      <c r="AC16" s="10">
        <v>0</v>
      </c>
      <c r="AD16" s="18">
        <v>0</v>
      </c>
      <c r="AE16" s="18">
        <v>0</v>
      </c>
      <c r="AF16" s="18">
        <v>0</v>
      </c>
      <c r="AG16" s="18">
        <v>0</v>
      </c>
      <c r="AH16" s="12">
        <v>0</v>
      </c>
      <c r="AI16" s="6">
        <v>1</v>
      </c>
      <c r="AJ16" t="s">
        <v>54</v>
      </c>
      <c r="AK16" t="s">
        <v>55</v>
      </c>
      <c r="AN16" t="s">
        <v>56</v>
      </c>
    </row>
    <row r="17" spans="1:37" ht="12.75">
      <c r="A17" s="6">
        <v>53</v>
      </c>
      <c r="B17" s="6" t="s">
        <v>39</v>
      </c>
      <c r="C17" s="6" t="s">
        <v>57</v>
      </c>
      <c r="D17" s="10">
        <v>1</v>
      </c>
      <c r="E17" s="12">
        <v>0</v>
      </c>
      <c r="F17" s="6">
        <v>15</v>
      </c>
      <c r="G17" s="10">
        <v>1</v>
      </c>
      <c r="H17" s="18">
        <v>1</v>
      </c>
      <c r="I17" s="18">
        <v>1</v>
      </c>
      <c r="J17" s="18">
        <v>1</v>
      </c>
      <c r="K17" s="18">
        <v>0</v>
      </c>
      <c r="L17" s="18">
        <v>1</v>
      </c>
      <c r="M17" s="18">
        <v>0</v>
      </c>
      <c r="N17" s="12">
        <v>0</v>
      </c>
      <c r="O17" s="10">
        <v>1</v>
      </c>
      <c r="P17" s="18" t="s">
        <v>88</v>
      </c>
      <c r="Q17" s="18" t="s">
        <v>88</v>
      </c>
      <c r="R17" s="18">
        <v>0</v>
      </c>
      <c r="S17" s="18">
        <v>4</v>
      </c>
      <c r="T17" s="12" t="s">
        <v>58</v>
      </c>
      <c r="U17" s="10">
        <v>1</v>
      </c>
      <c r="V17" s="18">
        <v>1</v>
      </c>
      <c r="W17" s="18">
        <v>1</v>
      </c>
      <c r="X17" s="18">
        <v>1</v>
      </c>
      <c r="Y17" s="18">
        <v>0</v>
      </c>
      <c r="Z17" s="18">
        <v>0</v>
      </c>
      <c r="AA17" s="12">
        <v>0</v>
      </c>
      <c r="AB17" s="6">
        <v>2</v>
      </c>
      <c r="AC17" s="10">
        <v>0</v>
      </c>
      <c r="AD17" s="18">
        <v>0</v>
      </c>
      <c r="AE17" s="18">
        <v>1</v>
      </c>
      <c r="AF17" s="18">
        <v>1</v>
      </c>
      <c r="AG17" s="18">
        <v>0</v>
      </c>
      <c r="AH17" s="12">
        <v>0</v>
      </c>
      <c r="AI17" s="6">
        <v>1</v>
      </c>
      <c r="AK17" t="s">
        <v>59</v>
      </c>
    </row>
    <row r="18" spans="1:39" ht="12.75">
      <c r="A18" s="6">
        <v>47</v>
      </c>
      <c r="B18" s="6" t="s">
        <v>44</v>
      </c>
      <c r="C18" s="6" t="s">
        <v>60</v>
      </c>
      <c r="D18" s="10">
        <v>1</v>
      </c>
      <c r="E18" s="12">
        <v>1</v>
      </c>
      <c r="F18" s="6">
        <v>15</v>
      </c>
      <c r="G18" s="10">
        <v>1</v>
      </c>
      <c r="H18" s="18">
        <v>1</v>
      </c>
      <c r="I18" s="18">
        <v>0</v>
      </c>
      <c r="J18" s="18">
        <v>1</v>
      </c>
      <c r="K18" s="18">
        <v>0</v>
      </c>
      <c r="L18" s="18">
        <v>0</v>
      </c>
      <c r="M18" s="18">
        <v>0</v>
      </c>
      <c r="N18" s="12">
        <v>0</v>
      </c>
      <c r="O18" s="10">
        <v>1</v>
      </c>
      <c r="P18" s="18">
        <v>1.3</v>
      </c>
      <c r="Q18" s="18">
        <v>1.3</v>
      </c>
      <c r="R18" s="18">
        <v>5</v>
      </c>
      <c r="S18" s="18">
        <v>3</v>
      </c>
      <c r="T18" s="12">
        <v>0</v>
      </c>
      <c r="U18" s="10">
        <v>1</v>
      </c>
      <c r="V18" s="18">
        <v>1</v>
      </c>
      <c r="W18" s="18">
        <v>1</v>
      </c>
      <c r="X18" s="18">
        <v>1</v>
      </c>
      <c r="Y18" s="18">
        <v>0</v>
      </c>
      <c r="Z18" s="18">
        <v>1</v>
      </c>
      <c r="AA18" s="12">
        <v>0</v>
      </c>
      <c r="AB18" s="6">
        <v>1</v>
      </c>
      <c r="AC18" s="10">
        <v>0</v>
      </c>
      <c r="AD18" s="18">
        <v>0</v>
      </c>
      <c r="AE18" s="18">
        <v>1</v>
      </c>
      <c r="AF18" s="18">
        <v>1</v>
      </c>
      <c r="AG18" s="18">
        <v>0</v>
      </c>
      <c r="AH18" s="12">
        <v>0</v>
      </c>
      <c r="AI18" s="6">
        <v>1</v>
      </c>
      <c r="AJ18" t="s">
        <v>54</v>
      </c>
      <c r="AK18" t="s">
        <v>61</v>
      </c>
      <c r="AM18" t="s">
        <v>62</v>
      </c>
    </row>
    <row r="19" spans="1:36" ht="12.75">
      <c r="A19" s="6">
        <v>26</v>
      </c>
      <c r="B19" s="6" t="s">
        <v>44</v>
      </c>
      <c r="C19" s="6" t="s">
        <v>51</v>
      </c>
      <c r="D19" s="10">
        <v>3</v>
      </c>
      <c r="E19" s="12">
        <v>1</v>
      </c>
      <c r="F19" s="6">
        <v>20</v>
      </c>
      <c r="G19" s="10">
        <v>1</v>
      </c>
      <c r="H19" s="18">
        <v>1</v>
      </c>
      <c r="I19" s="18">
        <v>0</v>
      </c>
      <c r="J19" s="18">
        <v>1</v>
      </c>
      <c r="K19" s="18">
        <v>0</v>
      </c>
      <c r="L19" s="18">
        <v>0</v>
      </c>
      <c r="M19" s="18">
        <v>0</v>
      </c>
      <c r="N19" s="12">
        <v>0</v>
      </c>
      <c r="O19" s="10">
        <v>1</v>
      </c>
      <c r="P19" s="18">
        <v>1</v>
      </c>
      <c r="Q19" s="18">
        <v>3</v>
      </c>
      <c r="R19" s="18">
        <v>0</v>
      </c>
      <c r="S19" s="18">
        <v>0</v>
      </c>
      <c r="T19" s="12">
        <v>0</v>
      </c>
      <c r="U19" s="10">
        <v>1</v>
      </c>
      <c r="V19" s="18">
        <v>1</v>
      </c>
      <c r="W19" s="18">
        <v>1</v>
      </c>
      <c r="X19" s="18">
        <v>0</v>
      </c>
      <c r="Y19" s="18">
        <v>0</v>
      </c>
      <c r="Z19" s="18">
        <v>0</v>
      </c>
      <c r="AA19" s="12">
        <v>0</v>
      </c>
      <c r="AB19" s="6">
        <v>1</v>
      </c>
      <c r="AC19" s="10">
        <v>0</v>
      </c>
      <c r="AD19" s="18">
        <v>0</v>
      </c>
      <c r="AE19" s="18">
        <v>0</v>
      </c>
      <c r="AF19" s="18">
        <v>0</v>
      </c>
      <c r="AG19" s="18">
        <v>0</v>
      </c>
      <c r="AH19" s="12">
        <v>0</v>
      </c>
      <c r="AI19" s="6">
        <v>0</v>
      </c>
      <c r="AJ19" t="s">
        <v>63</v>
      </c>
    </row>
    <row r="20" spans="1:39" ht="12.75">
      <c r="A20" s="6">
        <v>43</v>
      </c>
      <c r="B20" s="6" t="s">
        <v>39</v>
      </c>
      <c r="C20" s="6">
        <v>0</v>
      </c>
      <c r="D20" s="10">
        <v>0</v>
      </c>
      <c r="E20" s="12">
        <v>1</v>
      </c>
      <c r="F20" s="6">
        <v>0</v>
      </c>
      <c r="G20" s="10">
        <v>1</v>
      </c>
      <c r="H20" s="18">
        <v>1</v>
      </c>
      <c r="I20" s="18">
        <v>0</v>
      </c>
      <c r="J20" s="18">
        <v>1</v>
      </c>
      <c r="K20" s="18">
        <v>0</v>
      </c>
      <c r="L20" s="18">
        <v>0</v>
      </c>
      <c r="M20" s="18">
        <v>0</v>
      </c>
      <c r="N20" s="12">
        <v>0</v>
      </c>
      <c r="O20" s="10">
        <v>1</v>
      </c>
      <c r="P20" s="18" t="s">
        <v>86</v>
      </c>
      <c r="Q20" s="18">
        <v>1.3</v>
      </c>
      <c r="R20" s="18">
        <v>5</v>
      </c>
      <c r="S20" s="18">
        <v>3</v>
      </c>
      <c r="T20" s="12">
        <v>0</v>
      </c>
      <c r="U20" s="10">
        <v>1</v>
      </c>
      <c r="V20" s="18">
        <v>1</v>
      </c>
      <c r="W20" s="18">
        <v>0</v>
      </c>
      <c r="X20" s="18">
        <v>1</v>
      </c>
      <c r="Y20" s="18">
        <v>0</v>
      </c>
      <c r="Z20" s="18">
        <v>0</v>
      </c>
      <c r="AA20" s="12">
        <v>0</v>
      </c>
      <c r="AB20" s="6">
        <v>1</v>
      </c>
      <c r="AC20" s="10">
        <v>0</v>
      </c>
      <c r="AD20" s="18">
        <v>0</v>
      </c>
      <c r="AE20" s="18">
        <v>0</v>
      </c>
      <c r="AF20" s="18">
        <v>0</v>
      </c>
      <c r="AG20" s="18">
        <v>0</v>
      </c>
      <c r="AH20" s="12">
        <v>0</v>
      </c>
      <c r="AI20" s="6">
        <v>1</v>
      </c>
      <c r="AJ20" t="s">
        <v>52</v>
      </c>
      <c r="AK20" t="s">
        <v>64</v>
      </c>
      <c r="AM20" t="s">
        <v>65</v>
      </c>
    </row>
    <row r="21" spans="1:36" ht="12.75">
      <c r="A21" s="6">
        <v>35</v>
      </c>
      <c r="B21" s="6" t="s">
        <v>39</v>
      </c>
      <c r="C21" s="6">
        <v>3</v>
      </c>
      <c r="D21" s="10">
        <v>0</v>
      </c>
      <c r="E21" s="12">
        <v>1</v>
      </c>
      <c r="F21" s="6">
        <v>0</v>
      </c>
      <c r="G21" s="10">
        <v>1</v>
      </c>
      <c r="H21" s="18">
        <v>1</v>
      </c>
      <c r="I21" s="18">
        <v>1</v>
      </c>
      <c r="J21" s="18">
        <v>1</v>
      </c>
      <c r="K21" s="18">
        <v>0</v>
      </c>
      <c r="L21" s="18">
        <v>0</v>
      </c>
      <c r="M21" s="18">
        <v>0</v>
      </c>
      <c r="N21" s="12">
        <v>0</v>
      </c>
      <c r="O21" s="10">
        <v>2</v>
      </c>
      <c r="P21" s="18">
        <v>0</v>
      </c>
      <c r="Q21" s="18">
        <v>0</v>
      </c>
      <c r="R21" s="18">
        <v>0</v>
      </c>
      <c r="S21" s="18">
        <v>0</v>
      </c>
      <c r="T21" s="12">
        <v>0</v>
      </c>
      <c r="U21" s="10">
        <v>1</v>
      </c>
      <c r="V21" s="18">
        <v>1</v>
      </c>
      <c r="W21" s="18">
        <v>0</v>
      </c>
      <c r="X21" s="18">
        <v>0</v>
      </c>
      <c r="Y21" s="18">
        <v>0</v>
      </c>
      <c r="Z21" s="18">
        <v>0</v>
      </c>
      <c r="AA21" s="12">
        <v>0</v>
      </c>
      <c r="AB21" s="6">
        <v>1</v>
      </c>
      <c r="AC21" s="10">
        <v>0</v>
      </c>
      <c r="AD21" s="18">
        <v>0</v>
      </c>
      <c r="AE21" s="18">
        <v>0</v>
      </c>
      <c r="AF21" s="18">
        <v>0</v>
      </c>
      <c r="AG21" s="18">
        <v>0</v>
      </c>
      <c r="AH21" s="12">
        <v>0</v>
      </c>
      <c r="AI21" s="6">
        <v>0</v>
      </c>
      <c r="AJ21" t="s">
        <v>52</v>
      </c>
    </row>
    <row r="22" spans="1:36" ht="12.75">
      <c r="A22" s="6">
        <v>48</v>
      </c>
      <c r="B22" s="6" t="s">
        <v>39</v>
      </c>
      <c r="C22" s="6">
        <v>4</v>
      </c>
      <c r="D22" s="10">
        <v>0</v>
      </c>
      <c r="E22" s="12">
        <v>1</v>
      </c>
      <c r="F22" s="6">
        <v>0</v>
      </c>
      <c r="G22" s="10">
        <v>1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2">
        <v>0</v>
      </c>
      <c r="O22" s="10">
        <v>2</v>
      </c>
      <c r="P22" s="18">
        <v>0</v>
      </c>
      <c r="Q22" s="18">
        <v>0</v>
      </c>
      <c r="R22" s="18">
        <v>0</v>
      </c>
      <c r="S22" s="18">
        <v>0</v>
      </c>
      <c r="T22" s="12">
        <v>0</v>
      </c>
      <c r="U22" s="10">
        <v>1</v>
      </c>
      <c r="V22" s="18">
        <v>0</v>
      </c>
      <c r="W22" s="18">
        <v>0</v>
      </c>
      <c r="X22" s="18">
        <v>1</v>
      </c>
      <c r="Y22" s="18">
        <v>0</v>
      </c>
      <c r="Z22" s="18">
        <v>0</v>
      </c>
      <c r="AA22" s="12">
        <v>0</v>
      </c>
      <c r="AB22" s="6">
        <v>1</v>
      </c>
      <c r="AC22" s="10">
        <v>0</v>
      </c>
      <c r="AD22" s="18">
        <v>0</v>
      </c>
      <c r="AE22" s="18">
        <v>0</v>
      </c>
      <c r="AF22" s="18">
        <v>0</v>
      </c>
      <c r="AG22" s="18">
        <v>0</v>
      </c>
      <c r="AH22" s="12">
        <v>0</v>
      </c>
      <c r="AI22" s="6">
        <v>0</v>
      </c>
      <c r="AJ22" t="s">
        <v>52</v>
      </c>
    </row>
    <row r="23" spans="1:36" ht="12.75">
      <c r="A23" s="6">
        <v>43</v>
      </c>
      <c r="B23" s="6" t="s">
        <v>39</v>
      </c>
      <c r="C23" s="6">
        <v>3</v>
      </c>
      <c r="D23" s="10">
        <v>0</v>
      </c>
      <c r="E23" s="12">
        <v>1</v>
      </c>
      <c r="F23" s="6">
        <v>0</v>
      </c>
      <c r="G23" s="10">
        <v>1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2">
        <v>0</v>
      </c>
      <c r="O23" s="10">
        <v>2</v>
      </c>
      <c r="P23" s="18">
        <v>0</v>
      </c>
      <c r="Q23" s="18">
        <v>0</v>
      </c>
      <c r="R23" s="18">
        <v>0</v>
      </c>
      <c r="S23" s="18">
        <v>0</v>
      </c>
      <c r="T23" s="12">
        <v>0</v>
      </c>
      <c r="U23" s="10">
        <v>1</v>
      </c>
      <c r="V23" s="18">
        <v>0</v>
      </c>
      <c r="W23" s="18">
        <v>0</v>
      </c>
      <c r="X23" s="18">
        <v>1</v>
      </c>
      <c r="Y23" s="18">
        <v>0</v>
      </c>
      <c r="Z23" s="18">
        <v>0</v>
      </c>
      <c r="AA23" s="12">
        <v>0</v>
      </c>
      <c r="AB23" s="6">
        <v>1</v>
      </c>
      <c r="AC23" s="10">
        <v>0</v>
      </c>
      <c r="AD23" s="18">
        <v>0</v>
      </c>
      <c r="AE23" s="18">
        <v>0</v>
      </c>
      <c r="AF23" s="18">
        <v>0</v>
      </c>
      <c r="AG23" s="18">
        <v>0</v>
      </c>
      <c r="AH23" s="12">
        <v>0</v>
      </c>
      <c r="AI23" s="6">
        <v>0</v>
      </c>
      <c r="AJ23" t="s">
        <v>52</v>
      </c>
    </row>
    <row r="24" spans="1:37" ht="12.75">
      <c r="A24" s="6">
        <v>26</v>
      </c>
      <c r="B24" s="6" t="s">
        <v>39</v>
      </c>
      <c r="C24" s="6" t="s">
        <v>51</v>
      </c>
      <c r="D24" s="10">
        <v>1</v>
      </c>
      <c r="E24" s="12">
        <v>1</v>
      </c>
      <c r="F24" s="6">
        <v>15</v>
      </c>
      <c r="G24" s="10">
        <v>1</v>
      </c>
      <c r="H24" s="18">
        <v>0</v>
      </c>
      <c r="I24" s="18">
        <v>0</v>
      </c>
      <c r="J24" s="18">
        <v>1</v>
      </c>
      <c r="K24" s="18">
        <v>0</v>
      </c>
      <c r="L24" s="18">
        <v>0</v>
      </c>
      <c r="M24" s="18">
        <v>0</v>
      </c>
      <c r="N24" s="12">
        <v>0</v>
      </c>
      <c r="O24" s="10">
        <v>2</v>
      </c>
      <c r="P24" s="18">
        <v>0</v>
      </c>
      <c r="Q24" s="18">
        <v>0</v>
      </c>
      <c r="R24" s="18">
        <v>0</v>
      </c>
      <c r="S24" s="18">
        <v>0</v>
      </c>
      <c r="T24" s="12">
        <v>0</v>
      </c>
      <c r="U24" s="10">
        <v>1</v>
      </c>
      <c r="V24" s="18">
        <v>0</v>
      </c>
      <c r="W24" s="18">
        <v>1</v>
      </c>
      <c r="X24" s="18">
        <v>0</v>
      </c>
      <c r="Y24" s="18">
        <v>0</v>
      </c>
      <c r="Z24" s="18">
        <v>0</v>
      </c>
      <c r="AA24" s="12">
        <v>0</v>
      </c>
      <c r="AB24" s="6">
        <v>2</v>
      </c>
      <c r="AC24" s="10">
        <v>0</v>
      </c>
      <c r="AD24" s="18">
        <v>0</v>
      </c>
      <c r="AE24" s="18">
        <v>0</v>
      </c>
      <c r="AF24" s="18">
        <v>0</v>
      </c>
      <c r="AG24" s="18">
        <v>0</v>
      </c>
      <c r="AH24" s="12">
        <v>1</v>
      </c>
      <c r="AI24" s="6">
        <v>1</v>
      </c>
      <c r="AJ24" t="s">
        <v>54</v>
      </c>
      <c r="AK24" t="s">
        <v>66</v>
      </c>
    </row>
    <row r="25" spans="1:37" ht="12.75">
      <c r="A25" s="6">
        <v>38</v>
      </c>
      <c r="B25" s="6" t="s">
        <v>39</v>
      </c>
      <c r="C25" s="6" t="s">
        <v>89</v>
      </c>
      <c r="D25" s="10">
        <v>1</v>
      </c>
      <c r="E25" s="12">
        <v>1</v>
      </c>
      <c r="F25" s="6">
        <v>20</v>
      </c>
      <c r="G25" s="10">
        <v>0</v>
      </c>
      <c r="H25" s="18">
        <v>1</v>
      </c>
      <c r="I25" s="18">
        <v>0</v>
      </c>
      <c r="J25" s="18">
        <v>1</v>
      </c>
      <c r="K25" s="18">
        <v>0</v>
      </c>
      <c r="L25" s="18">
        <v>0</v>
      </c>
      <c r="M25" s="18">
        <v>0</v>
      </c>
      <c r="N25" s="12">
        <v>0</v>
      </c>
      <c r="O25" s="10">
        <v>2</v>
      </c>
      <c r="P25" s="18">
        <v>0</v>
      </c>
      <c r="Q25" s="18">
        <v>0</v>
      </c>
      <c r="R25" s="18">
        <v>0</v>
      </c>
      <c r="S25" s="18">
        <v>0</v>
      </c>
      <c r="T25" s="12">
        <v>0</v>
      </c>
      <c r="U25" s="10">
        <v>1</v>
      </c>
      <c r="V25" s="18">
        <v>0</v>
      </c>
      <c r="W25" s="18">
        <v>1</v>
      </c>
      <c r="X25" s="18">
        <v>1</v>
      </c>
      <c r="Y25" s="18">
        <v>0</v>
      </c>
      <c r="Z25" s="18">
        <v>0</v>
      </c>
      <c r="AA25" s="12">
        <v>0</v>
      </c>
      <c r="AB25" s="6">
        <v>2</v>
      </c>
      <c r="AC25" s="10">
        <v>0</v>
      </c>
      <c r="AD25" s="18">
        <v>1</v>
      </c>
      <c r="AE25" s="18">
        <v>1</v>
      </c>
      <c r="AF25" s="18">
        <v>1</v>
      </c>
      <c r="AG25" s="18">
        <v>0</v>
      </c>
      <c r="AH25" s="12">
        <v>0</v>
      </c>
      <c r="AI25" s="6">
        <v>1</v>
      </c>
      <c r="AJ25" t="s">
        <v>54</v>
      </c>
      <c r="AK25" t="s">
        <v>67</v>
      </c>
    </row>
    <row r="26" spans="1:35" ht="12.75">
      <c r="A26" s="6">
        <v>60</v>
      </c>
      <c r="B26" s="6" t="s">
        <v>39</v>
      </c>
      <c r="C26" s="6" t="s">
        <v>51</v>
      </c>
      <c r="D26" s="10">
        <v>1</v>
      </c>
      <c r="E26" s="12">
        <v>0</v>
      </c>
      <c r="F26" s="6">
        <v>25</v>
      </c>
      <c r="G26" s="10">
        <v>0</v>
      </c>
      <c r="H26" s="18">
        <v>1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2">
        <v>0</v>
      </c>
      <c r="O26" s="10">
        <v>1</v>
      </c>
      <c r="P26" s="18">
        <v>1</v>
      </c>
      <c r="Q26" s="18">
        <v>3</v>
      </c>
      <c r="R26" s="18">
        <v>0</v>
      </c>
      <c r="S26" s="18">
        <v>0</v>
      </c>
      <c r="T26" s="12">
        <v>0</v>
      </c>
      <c r="U26" s="10">
        <v>1</v>
      </c>
      <c r="V26" s="18">
        <v>0</v>
      </c>
      <c r="W26" s="18">
        <v>1</v>
      </c>
      <c r="X26" s="18">
        <v>0</v>
      </c>
      <c r="Y26" s="18">
        <v>0</v>
      </c>
      <c r="Z26" s="18">
        <v>0</v>
      </c>
      <c r="AA26" s="12">
        <v>0</v>
      </c>
      <c r="AB26" s="6">
        <v>2</v>
      </c>
      <c r="AC26" s="10">
        <v>0</v>
      </c>
      <c r="AD26" s="18">
        <v>0</v>
      </c>
      <c r="AE26" s="18">
        <v>0</v>
      </c>
      <c r="AF26" s="18">
        <v>1</v>
      </c>
      <c r="AG26" s="18">
        <v>0</v>
      </c>
      <c r="AH26" s="12">
        <v>0</v>
      </c>
      <c r="AI26" s="6">
        <v>0</v>
      </c>
    </row>
    <row r="27" spans="1:35" ht="12.75">
      <c r="A27" s="6">
        <v>48</v>
      </c>
      <c r="B27" s="6" t="s">
        <v>39</v>
      </c>
      <c r="C27" s="6" t="s">
        <v>51</v>
      </c>
      <c r="D27" s="10">
        <v>1</v>
      </c>
      <c r="E27" s="12">
        <v>0</v>
      </c>
      <c r="F27" s="6">
        <v>20</v>
      </c>
      <c r="G27" s="10">
        <v>0</v>
      </c>
      <c r="H27" s="18">
        <v>1</v>
      </c>
      <c r="I27" s="18">
        <v>0</v>
      </c>
      <c r="J27" s="18">
        <v>0</v>
      </c>
      <c r="K27" s="18">
        <v>0</v>
      </c>
      <c r="L27" s="18">
        <v>0</v>
      </c>
      <c r="M27" s="18">
        <v>1</v>
      </c>
      <c r="N27" s="12">
        <v>1</v>
      </c>
      <c r="O27" s="10">
        <v>1</v>
      </c>
      <c r="P27" s="18" t="s">
        <v>86</v>
      </c>
      <c r="Q27" s="18" t="s">
        <v>88</v>
      </c>
      <c r="R27" s="18">
        <v>0</v>
      </c>
      <c r="S27" s="18" t="s">
        <v>121</v>
      </c>
      <c r="T27" s="12">
        <v>0</v>
      </c>
      <c r="U27" s="10">
        <v>1</v>
      </c>
      <c r="V27" s="18">
        <v>0</v>
      </c>
      <c r="W27" s="18">
        <v>1</v>
      </c>
      <c r="X27" s="18">
        <v>0</v>
      </c>
      <c r="Y27" s="18">
        <v>0</v>
      </c>
      <c r="Z27" s="18">
        <v>0</v>
      </c>
      <c r="AA27" s="12">
        <v>0</v>
      </c>
      <c r="AB27" s="6">
        <v>2</v>
      </c>
      <c r="AC27" s="10">
        <v>0</v>
      </c>
      <c r="AD27" s="18">
        <v>0</v>
      </c>
      <c r="AE27" s="18">
        <v>1</v>
      </c>
      <c r="AF27" s="18">
        <v>1</v>
      </c>
      <c r="AG27" s="18">
        <v>0</v>
      </c>
      <c r="AH27" s="12">
        <v>0</v>
      </c>
      <c r="AI27" s="6">
        <v>0</v>
      </c>
    </row>
    <row r="28" spans="1:41" ht="12.75">
      <c r="A28" s="6">
        <v>49</v>
      </c>
      <c r="B28" s="6" t="s">
        <v>39</v>
      </c>
      <c r="C28" s="6">
        <v>5.7</v>
      </c>
      <c r="D28" s="10">
        <v>1</v>
      </c>
      <c r="E28" s="12">
        <v>1</v>
      </c>
      <c r="F28" s="6">
        <v>25</v>
      </c>
      <c r="G28" s="10">
        <v>0</v>
      </c>
      <c r="H28" s="18">
        <v>0</v>
      </c>
      <c r="I28" s="18">
        <v>0</v>
      </c>
      <c r="J28" s="18">
        <v>0</v>
      </c>
      <c r="K28" s="18">
        <v>1</v>
      </c>
      <c r="L28" s="18">
        <v>1</v>
      </c>
      <c r="M28" s="18">
        <v>0</v>
      </c>
      <c r="N28" s="12">
        <v>0</v>
      </c>
      <c r="O28" s="10">
        <v>1</v>
      </c>
      <c r="P28" s="18" t="s">
        <v>86</v>
      </c>
      <c r="Q28" s="18">
        <v>1.3</v>
      </c>
      <c r="R28" s="18">
        <v>0</v>
      </c>
      <c r="S28" s="18" t="s">
        <v>121</v>
      </c>
      <c r="T28" s="12">
        <v>0</v>
      </c>
      <c r="U28" s="10">
        <v>1</v>
      </c>
      <c r="V28" s="18">
        <v>0</v>
      </c>
      <c r="W28" s="18">
        <v>1</v>
      </c>
      <c r="X28" s="18">
        <v>1</v>
      </c>
      <c r="Y28" s="18">
        <v>0</v>
      </c>
      <c r="Z28" s="18">
        <v>1</v>
      </c>
      <c r="AA28" s="12">
        <v>0</v>
      </c>
      <c r="AB28" s="6">
        <v>2</v>
      </c>
      <c r="AC28" s="10">
        <v>0</v>
      </c>
      <c r="AD28" s="18">
        <v>0</v>
      </c>
      <c r="AE28" s="18">
        <v>0</v>
      </c>
      <c r="AF28" s="18">
        <v>1</v>
      </c>
      <c r="AG28" s="18">
        <v>1</v>
      </c>
      <c r="AH28" s="12">
        <v>0</v>
      </c>
      <c r="AI28" s="6">
        <v>1</v>
      </c>
      <c r="AJ28" t="s">
        <v>63</v>
      </c>
      <c r="AK28" t="s">
        <v>68</v>
      </c>
      <c r="AO28" t="s">
        <v>69</v>
      </c>
    </row>
    <row r="29" spans="1:35" s="11" customFormat="1" ht="12.75">
      <c r="A29" s="6">
        <v>36</v>
      </c>
      <c r="B29" s="6" t="s">
        <v>44</v>
      </c>
      <c r="C29" s="6" t="s">
        <v>90</v>
      </c>
      <c r="D29" s="10">
        <v>1</v>
      </c>
      <c r="E29" s="12">
        <v>0</v>
      </c>
      <c r="F29" s="6">
        <v>15</v>
      </c>
      <c r="G29" s="10">
        <v>1</v>
      </c>
      <c r="H29" s="18">
        <v>1</v>
      </c>
      <c r="I29" s="18">
        <v>1</v>
      </c>
      <c r="J29" s="18">
        <v>1</v>
      </c>
      <c r="K29" s="18">
        <v>1</v>
      </c>
      <c r="L29" s="18">
        <v>0</v>
      </c>
      <c r="M29" s="18">
        <v>0</v>
      </c>
      <c r="N29" s="12">
        <v>0</v>
      </c>
      <c r="O29" s="10">
        <v>2</v>
      </c>
      <c r="P29" s="18">
        <v>3</v>
      </c>
      <c r="Q29" s="18">
        <v>1</v>
      </c>
      <c r="R29" s="18">
        <v>0</v>
      </c>
      <c r="S29" s="18">
        <v>1</v>
      </c>
      <c r="T29" s="12">
        <v>0</v>
      </c>
      <c r="U29" s="10">
        <v>2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2">
        <v>0</v>
      </c>
      <c r="AB29" s="6">
        <v>1</v>
      </c>
      <c r="AC29" s="10">
        <v>0</v>
      </c>
      <c r="AD29" s="18">
        <v>0</v>
      </c>
      <c r="AE29" s="18">
        <v>0</v>
      </c>
      <c r="AF29" s="18">
        <v>0</v>
      </c>
      <c r="AG29" s="18">
        <v>0</v>
      </c>
      <c r="AH29" s="12">
        <v>0</v>
      </c>
      <c r="AI29" s="6">
        <v>0</v>
      </c>
    </row>
    <row r="30" spans="1:40" s="11" customFormat="1" ht="12.75">
      <c r="A30" s="6">
        <v>44</v>
      </c>
      <c r="B30" s="6" t="s">
        <v>44</v>
      </c>
      <c r="C30" s="6">
        <v>4</v>
      </c>
      <c r="D30" s="10">
        <v>0</v>
      </c>
      <c r="E30" s="12">
        <v>1</v>
      </c>
      <c r="F30" s="6">
        <v>0</v>
      </c>
      <c r="G30" s="10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2">
        <v>0</v>
      </c>
      <c r="O30" s="10">
        <v>2</v>
      </c>
      <c r="P30" s="18">
        <v>0</v>
      </c>
      <c r="Q30" s="18">
        <v>0</v>
      </c>
      <c r="R30" s="18">
        <v>0</v>
      </c>
      <c r="S30" s="18">
        <v>0</v>
      </c>
      <c r="T30" s="12">
        <v>0</v>
      </c>
      <c r="U30" s="10">
        <v>1</v>
      </c>
      <c r="V30" s="18">
        <v>0</v>
      </c>
      <c r="W30" s="18">
        <v>0</v>
      </c>
      <c r="X30" s="18">
        <v>0</v>
      </c>
      <c r="Y30" s="18">
        <v>0</v>
      </c>
      <c r="Z30" s="18">
        <v>1</v>
      </c>
      <c r="AA30" s="12">
        <v>0</v>
      </c>
      <c r="AB30" s="6">
        <v>2</v>
      </c>
      <c r="AC30" s="10">
        <v>0</v>
      </c>
      <c r="AD30" s="18">
        <v>0</v>
      </c>
      <c r="AE30" s="18">
        <v>0</v>
      </c>
      <c r="AF30" s="18">
        <v>1</v>
      </c>
      <c r="AG30" s="18">
        <v>1</v>
      </c>
      <c r="AH30" s="12">
        <v>1</v>
      </c>
      <c r="AI30" s="6">
        <v>1</v>
      </c>
      <c r="AK30" s="11" t="s">
        <v>70</v>
      </c>
      <c r="AN30" s="11" t="s">
        <v>71</v>
      </c>
    </row>
    <row r="31" spans="1:37" ht="12.75">
      <c r="A31" s="6">
        <v>45</v>
      </c>
      <c r="B31" s="6" t="s">
        <v>39</v>
      </c>
      <c r="C31" s="6">
        <v>5</v>
      </c>
      <c r="D31" s="10">
        <v>1</v>
      </c>
      <c r="E31" s="12">
        <v>0</v>
      </c>
      <c r="F31" s="6">
        <v>0</v>
      </c>
      <c r="G31" s="10">
        <v>0</v>
      </c>
      <c r="H31" s="18">
        <v>1</v>
      </c>
      <c r="I31" s="18">
        <v>0</v>
      </c>
      <c r="J31" s="18">
        <v>1</v>
      </c>
      <c r="K31" s="18">
        <v>0</v>
      </c>
      <c r="L31" s="18">
        <v>0</v>
      </c>
      <c r="M31" s="18">
        <v>0</v>
      </c>
      <c r="N31" s="12">
        <v>0</v>
      </c>
      <c r="O31" s="10">
        <v>2</v>
      </c>
      <c r="P31" s="18">
        <v>0</v>
      </c>
      <c r="Q31" s="18">
        <v>0</v>
      </c>
      <c r="R31" s="18">
        <v>0</v>
      </c>
      <c r="S31" s="18">
        <v>0</v>
      </c>
      <c r="T31" s="12">
        <v>0</v>
      </c>
      <c r="U31" s="10">
        <v>2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2">
        <v>0</v>
      </c>
      <c r="AB31" s="6">
        <v>2</v>
      </c>
      <c r="AC31" s="10">
        <v>0</v>
      </c>
      <c r="AD31" s="18">
        <v>1</v>
      </c>
      <c r="AE31" s="18">
        <v>1</v>
      </c>
      <c r="AF31" s="18">
        <v>0</v>
      </c>
      <c r="AG31" s="18">
        <v>0</v>
      </c>
      <c r="AH31" s="12">
        <v>0</v>
      </c>
      <c r="AI31" s="6">
        <v>1</v>
      </c>
      <c r="AK31" t="s">
        <v>72</v>
      </c>
    </row>
    <row r="32" spans="1:36" ht="12.75">
      <c r="A32" s="6">
        <v>49</v>
      </c>
      <c r="B32" s="6" t="s">
        <v>39</v>
      </c>
      <c r="C32" s="6" t="s">
        <v>51</v>
      </c>
      <c r="D32" s="10">
        <v>1</v>
      </c>
      <c r="E32" s="12">
        <v>1</v>
      </c>
      <c r="F32" s="6">
        <v>20</v>
      </c>
      <c r="G32" s="10">
        <v>0</v>
      </c>
      <c r="H32" s="18">
        <v>1</v>
      </c>
      <c r="I32" s="18">
        <v>1</v>
      </c>
      <c r="J32" s="18">
        <v>1</v>
      </c>
      <c r="K32" s="18">
        <v>0</v>
      </c>
      <c r="L32" s="18">
        <v>1</v>
      </c>
      <c r="M32" s="18">
        <v>0</v>
      </c>
      <c r="N32" s="12">
        <v>0</v>
      </c>
      <c r="O32" s="10">
        <v>1</v>
      </c>
      <c r="P32" s="18">
        <v>3.4</v>
      </c>
      <c r="Q32" s="18" t="s">
        <v>86</v>
      </c>
      <c r="R32" s="18">
        <v>0</v>
      </c>
      <c r="S32" s="18">
        <v>1</v>
      </c>
      <c r="T32" s="12">
        <v>0</v>
      </c>
      <c r="U32" s="10">
        <v>1</v>
      </c>
      <c r="V32" s="18">
        <v>1</v>
      </c>
      <c r="W32" s="18">
        <v>0</v>
      </c>
      <c r="X32" s="18">
        <v>1</v>
      </c>
      <c r="Y32" s="18">
        <v>0</v>
      </c>
      <c r="Z32" s="18">
        <v>0</v>
      </c>
      <c r="AA32" s="12">
        <v>0</v>
      </c>
      <c r="AB32" s="6">
        <v>2</v>
      </c>
      <c r="AC32" s="10">
        <v>0</v>
      </c>
      <c r="AD32" s="18">
        <v>1</v>
      </c>
      <c r="AE32" s="18">
        <v>1</v>
      </c>
      <c r="AF32" s="18">
        <v>0</v>
      </c>
      <c r="AG32" s="18">
        <v>0</v>
      </c>
      <c r="AH32" s="12">
        <v>0</v>
      </c>
      <c r="AI32" s="6">
        <v>0</v>
      </c>
      <c r="AJ32" t="s">
        <v>54</v>
      </c>
    </row>
    <row r="33" spans="1:37" ht="12.75">
      <c r="A33" s="6">
        <v>43</v>
      </c>
      <c r="B33" s="6" t="s">
        <v>39</v>
      </c>
      <c r="C33" s="6" t="s">
        <v>51</v>
      </c>
      <c r="D33" s="10">
        <v>1</v>
      </c>
      <c r="E33" s="12">
        <v>1</v>
      </c>
      <c r="F33" s="6">
        <v>20</v>
      </c>
      <c r="G33" s="10">
        <v>0</v>
      </c>
      <c r="H33" s="18">
        <v>1</v>
      </c>
      <c r="I33" s="18">
        <v>0</v>
      </c>
      <c r="J33" s="18">
        <v>1</v>
      </c>
      <c r="K33" s="18">
        <v>1</v>
      </c>
      <c r="L33" s="18">
        <v>0</v>
      </c>
      <c r="M33" s="18">
        <v>0</v>
      </c>
      <c r="N33" s="12">
        <v>0</v>
      </c>
      <c r="O33" s="10">
        <v>1</v>
      </c>
      <c r="P33" s="18">
        <v>2</v>
      </c>
      <c r="Q33" s="18">
        <v>1</v>
      </c>
      <c r="R33" s="18">
        <v>0</v>
      </c>
      <c r="S33" s="18">
        <v>4</v>
      </c>
      <c r="T33" s="12" t="s">
        <v>73</v>
      </c>
      <c r="U33" s="10">
        <v>1</v>
      </c>
      <c r="V33" s="18">
        <v>1</v>
      </c>
      <c r="W33" s="18">
        <v>1</v>
      </c>
      <c r="X33" s="18">
        <v>0</v>
      </c>
      <c r="Y33" s="18">
        <v>0</v>
      </c>
      <c r="Z33" s="18">
        <v>0</v>
      </c>
      <c r="AA33" s="12">
        <v>0</v>
      </c>
      <c r="AB33" s="6">
        <v>2</v>
      </c>
      <c r="AC33" s="10">
        <v>0</v>
      </c>
      <c r="AD33" s="18">
        <v>0</v>
      </c>
      <c r="AE33" s="18">
        <v>1</v>
      </c>
      <c r="AF33" s="18">
        <v>1</v>
      </c>
      <c r="AG33" s="18">
        <v>0</v>
      </c>
      <c r="AH33" s="12">
        <v>0</v>
      </c>
      <c r="AI33" s="6">
        <v>1</v>
      </c>
      <c r="AJ33" t="s">
        <v>74</v>
      </c>
      <c r="AK33" t="s">
        <v>75</v>
      </c>
    </row>
    <row r="34" spans="1:37" ht="12.75">
      <c r="A34" s="6">
        <v>43</v>
      </c>
      <c r="B34" s="6" t="s">
        <v>39</v>
      </c>
      <c r="C34" s="6">
        <v>3</v>
      </c>
      <c r="D34" s="10">
        <v>0</v>
      </c>
      <c r="E34" s="12">
        <v>1</v>
      </c>
      <c r="F34" s="6">
        <v>0</v>
      </c>
      <c r="G34" s="10">
        <v>0</v>
      </c>
      <c r="H34" s="18">
        <v>1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2">
        <v>0</v>
      </c>
      <c r="O34" s="10">
        <v>2</v>
      </c>
      <c r="P34" s="18">
        <v>0</v>
      </c>
      <c r="Q34" s="18">
        <v>0</v>
      </c>
      <c r="R34" s="18">
        <v>0</v>
      </c>
      <c r="S34" s="18">
        <v>0</v>
      </c>
      <c r="T34" s="12">
        <v>0</v>
      </c>
      <c r="U34" s="10">
        <v>1</v>
      </c>
      <c r="V34" s="18">
        <v>1</v>
      </c>
      <c r="W34" s="18">
        <v>0</v>
      </c>
      <c r="X34" s="18">
        <v>1</v>
      </c>
      <c r="Y34" s="18">
        <v>0</v>
      </c>
      <c r="Z34" s="18">
        <v>0</v>
      </c>
      <c r="AA34" s="12">
        <v>0</v>
      </c>
      <c r="AB34" s="6">
        <v>2</v>
      </c>
      <c r="AC34" s="10">
        <v>0</v>
      </c>
      <c r="AD34" s="18">
        <v>1</v>
      </c>
      <c r="AE34" s="18">
        <v>0</v>
      </c>
      <c r="AF34" s="18">
        <v>0</v>
      </c>
      <c r="AG34" s="18">
        <v>0</v>
      </c>
      <c r="AH34" s="12">
        <v>0</v>
      </c>
      <c r="AI34" s="6">
        <v>1</v>
      </c>
      <c r="AK34" t="s">
        <v>76</v>
      </c>
    </row>
    <row r="35" spans="1:36" ht="12.75">
      <c r="A35" s="20">
        <v>50</v>
      </c>
      <c r="B35" s="20" t="s">
        <v>39</v>
      </c>
      <c r="C35" s="20">
        <v>4</v>
      </c>
      <c r="D35" s="21">
        <v>0</v>
      </c>
      <c r="E35" s="22">
        <v>1</v>
      </c>
      <c r="F35" s="20">
        <v>0</v>
      </c>
      <c r="G35" s="21">
        <v>1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2">
        <v>0</v>
      </c>
      <c r="O35" s="21">
        <v>2</v>
      </c>
      <c r="P35" s="23">
        <v>0</v>
      </c>
      <c r="Q35" s="23">
        <v>0</v>
      </c>
      <c r="R35" s="23">
        <v>0</v>
      </c>
      <c r="S35" s="23">
        <v>0</v>
      </c>
      <c r="T35" s="22">
        <v>0</v>
      </c>
      <c r="U35" s="21">
        <v>1</v>
      </c>
      <c r="V35" s="23">
        <v>0</v>
      </c>
      <c r="W35" s="23">
        <v>0</v>
      </c>
      <c r="X35" s="23">
        <v>1</v>
      </c>
      <c r="Y35" s="23">
        <v>0</v>
      </c>
      <c r="Z35" s="23">
        <v>0</v>
      </c>
      <c r="AA35" s="22">
        <v>0</v>
      </c>
      <c r="AB35" s="20">
        <v>1</v>
      </c>
      <c r="AC35" s="21">
        <v>1</v>
      </c>
      <c r="AD35" s="23">
        <v>1</v>
      </c>
      <c r="AE35" s="23">
        <v>0</v>
      </c>
      <c r="AF35" s="23">
        <v>0</v>
      </c>
      <c r="AG35" s="23">
        <v>0</v>
      </c>
      <c r="AH35" s="22">
        <v>0</v>
      </c>
      <c r="AI35" s="20">
        <v>0</v>
      </c>
      <c r="AJ35" t="s">
        <v>52</v>
      </c>
    </row>
    <row r="36" s="11" customFormat="1" ht="12.75"/>
    <row r="37" spans="1:29" s="11" customFormat="1" ht="12.75">
      <c r="A37" s="11" t="s">
        <v>77</v>
      </c>
      <c r="H37" s="11" t="s">
        <v>97</v>
      </c>
      <c r="O37" s="11" t="s">
        <v>12</v>
      </c>
      <c r="U37" s="11" t="s">
        <v>124</v>
      </c>
      <c r="AC37" s="11" t="s">
        <v>130</v>
      </c>
    </row>
    <row r="38" s="11" customFormat="1" ht="12.75"/>
    <row r="39" spans="1:31" s="11" customFormat="1" ht="12.75">
      <c r="A39" s="11" t="s">
        <v>78</v>
      </c>
      <c r="E39" s="11" t="s">
        <v>0</v>
      </c>
      <c r="H39" s="11" t="s">
        <v>98</v>
      </c>
      <c r="L39" s="11">
        <f>COUNTIF(G7:G35,1)</f>
        <v>12</v>
      </c>
      <c r="M39" s="11">
        <v>17.7</v>
      </c>
      <c r="O39" s="11" t="s">
        <v>105</v>
      </c>
      <c r="P39" s="11">
        <f>COUNTIF(O7:O35,1)</f>
        <v>15</v>
      </c>
      <c r="U39" s="11" t="s">
        <v>105</v>
      </c>
      <c r="V39" s="11">
        <f>COUNTIF(U7:U35,1)</f>
        <v>27</v>
      </c>
      <c r="AC39" s="11" t="s">
        <v>131</v>
      </c>
      <c r="AE39" s="11">
        <f>COUNTIF(AC7:AC35,1)</f>
        <v>1</v>
      </c>
    </row>
    <row r="40" spans="8:31" s="11" customFormat="1" ht="12.75">
      <c r="H40" s="11" t="s">
        <v>99</v>
      </c>
      <c r="L40" s="11">
        <f>COUNTIF(H7:H35,1)</f>
        <v>20</v>
      </c>
      <c r="M40" s="11">
        <v>29.4</v>
      </c>
      <c r="O40" s="11" t="s">
        <v>106</v>
      </c>
      <c r="P40" s="11">
        <f>COUNTIF(O7:O35,2)</f>
        <v>14</v>
      </c>
      <c r="U40" s="11" t="s">
        <v>106</v>
      </c>
      <c r="V40" s="11">
        <f>COUNTIF(U7:U35,2)</f>
        <v>2</v>
      </c>
      <c r="AC40" s="11" t="s">
        <v>132</v>
      </c>
      <c r="AE40" s="11">
        <f>COUNTIF(AD7:AD35,1)</f>
        <v>5</v>
      </c>
    </row>
    <row r="41" spans="1:31" s="11" customFormat="1" ht="12.75">
      <c r="A41" s="18" t="s">
        <v>80</v>
      </c>
      <c r="C41" s="11">
        <f>COUNTIF(A7:A35,"&lt;=40")</f>
        <v>8</v>
      </c>
      <c r="E41" s="11" t="s">
        <v>39</v>
      </c>
      <c r="F41" s="11">
        <f>COUNTIF(B7:B35,"nő")</f>
        <v>23</v>
      </c>
      <c r="H41" s="18" t="s">
        <v>100</v>
      </c>
      <c r="L41" s="11">
        <f>COUNTIF(I7:I35,1)</f>
        <v>7</v>
      </c>
      <c r="M41" s="11">
        <v>10.3</v>
      </c>
      <c r="AC41" s="11" t="s">
        <v>133</v>
      </c>
      <c r="AE41" s="11">
        <f>COUNTIF(AE7:AE35,1)</f>
        <v>9</v>
      </c>
    </row>
    <row r="42" spans="1:31" s="11" customFormat="1" ht="12.75">
      <c r="A42" s="18" t="s">
        <v>79</v>
      </c>
      <c r="C42" s="11">
        <f>COUNTIF(A7:A35,"&gt;40")</f>
        <v>21</v>
      </c>
      <c r="E42" s="11" t="s">
        <v>44</v>
      </c>
      <c r="F42" s="11">
        <f>COUNTIF(B7:B35,"férfi")</f>
        <v>6</v>
      </c>
      <c r="H42" s="18" t="s">
        <v>101</v>
      </c>
      <c r="L42" s="11">
        <f>COUNTIF(J7:J35,1)</f>
        <v>16</v>
      </c>
      <c r="M42" s="18">
        <v>23.5</v>
      </c>
      <c r="O42" s="18" t="s">
        <v>107</v>
      </c>
      <c r="U42" s="18" t="s">
        <v>125</v>
      </c>
      <c r="Y42" s="11">
        <f>COUNTIF(V7:V35,1)</f>
        <v>10</v>
      </c>
      <c r="AC42" s="18" t="s">
        <v>134</v>
      </c>
      <c r="AE42" s="11">
        <f>COUNTIF(AF7:AF35,1)</f>
        <v>10</v>
      </c>
    </row>
    <row r="43" spans="8:31" s="11" customFormat="1" ht="12.75">
      <c r="H43" s="18" t="s">
        <v>102</v>
      </c>
      <c r="L43" s="11">
        <f>COUNTIF(K7:K35,1)</f>
        <v>5</v>
      </c>
      <c r="M43" s="18">
        <v>7.35</v>
      </c>
      <c r="U43" s="18" t="s">
        <v>126</v>
      </c>
      <c r="Y43" s="11">
        <f>COUNTIF(W7:W35,1)</f>
        <v>11</v>
      </c>
      <c r="AC43" s="18" t="s">
        <v>135</v>
      </c>
      <c r="AE43" s="11">
        <f>COUNTIF(AG7:AG35,1)</f>
        <v>4</v>
      </c>
    </row>
    <row r="44" spans="1:31" s="11" customFormat="1" ht="12.75">
      <c r="A44" s="18" t="s">
        <v>2</v>
      </c>
      <c r="H44" s="18" t="s">
        <v>103</v>
      </c>
      <c r="L44" s="11">
        <f>COUNTIF(K7:K35,1)</f>
        <v>5</v>
      </c>
      <c r="M44" s="18">
        <v>7.35</v>
      </c>
      <c r="O44" s="18" t="s">
        <v>108</v>
      </c>
      <c r="Q44" s="11">
        <f>COUNTIF(P7:P35,1)</f>
        <v>2</v>
      </c>
      <c r="U44" s="18" t="s">
        <v>127</v>
      </c>
      <c r="Y44" s="11">
        <f>COUNTIF(W7:W35,1)</f>
        <v>11</v>
      </c>
      <c r="AC44" s="18" t="s">
        <v>136</v>
      </c>
      <c r="AE44" s="11">
        <f>COUNTIF(AH7:AH35,1)</f>
        <v>2</v>
      </c>
    </row>
    <row r="45" spans="8:25" s="11" customFormat="1" ht="12.75">
      <c r="H45" s="18" t="s">
        <v>104</v>
      </c>
      <c r="L45" s="11">
        <f>COUNTIF(M7:M35,1)</f>
        <v>3</v>
      </c>
      <c r="M45" s="18">
        <v>4.4</v>
      </c>
      <c r="O45" s="18" t="s">
        <v>109</v>
      </c>
      <c r="Q45" s="11">
        <f>COUNTIF(P7:P35,2)</f>
        <v>1</v>
      </c>
      <c r="U45" s="18" t="s">
        <v>128</v>
      </c>
      <c r="Y45" s="11">
        <f>COUNTIF(Y7:Y35,1)</f>
        <v>2</v>
      </c>
    </row>
    <row r="46" spans="1:29" s="11" customFormat="1" ht="12.75">
      <c r="A46" s="18" t="s">
        <v>81</v>
      </c>
      <c r="C46" s="11">
        <f>COUNTIF(D7:D35,1)</f>
        <v>16</v>
      </c>
      <c r="O46" s="18" t="s">
        <v>110</v>
      </c>
      <c r="Q46" s="11">
        <f>COUNTIF(P7:P35,3)</f>
        <v>4</v>
      </c>
      <c r="U46" s="18" t="s">
        <v>104</v>
      </c>
      <c r="Y46" s="11">
        <f>COUNTIF(Z7:Z35,1)</f>
        <v>4</v>
      </c>
      <c r="AC46" s="18" t="s">
        <v>137</v>
      </c>
    </row>
    <row r="47" spans="1:17" s="11" customFormat="1" ht="12.75">
      <c r="A47" s="18" t="s">
        <v>83</v>
      </c>
      <c r="C47" s="11">
        <v>8</v>
      </c>
      <c r="H47" s="18" t="s">
        <v>143</v>
      </c>
      <c r="L47" s="11">
        <f>SUM(L39:L45)</f>
        <v>68</v>
      </c>
      <c r="M47" s="11">
        <f>SUM(M39:M45)</f>
        <v>99.99999999999999</v>
      </c>
      <c r="O47" s="18" t="s">
        <v>111</v>
      </c>
      <c r="Q47" s="11">
        <f>COUNTIF(P7:P355,4)</f>
        <v>0</v>
      </c>
    </row>
    <row r="48" spans="1:31" s="11" customFormat="1" ht="12.75">
      <c r="A48" s="18" t="s">
        <v>84</v>
      </c>
      <c r="C48" s="11">
        <v>4</v>
      </c>
      <c r="O48" s="18" t="s">
        <v>112</v>
      </c>
      <c r="Q48" s="11">
        <v>9</v>
      </c>
      <c r="V48" s="11" t="s">
        <v>129</v>
      </c>
      <c r="AC48" s="18" t="s">
        <v>138</v>
      </c>
      <c r="AE48" s="11">
        <f>COUNTIF(AI7:AI35,1)</f>
        <v>14</v>
      </c>
    </row>
    <row r="49" spans="1:31" s="11" customFormat="1" ht="12.75">
      <c r="A49" s="18" t="s">
        <v>85</v>
      </c>
      <c r="C49" s="11">
        <v>5</v>
      </c>
      <c r="O49" s="18" t="s">
        <v>142</v>
      </c>
      <c r="Q49" s="11">
        <v>2</v>
      </c>
      <c r="AC49" s="18" t="s">
        <v>92</v>
      </c>
      <c r="AE49" s="11">
        <f>COUNTIF(AI7:AI35,0)</f>
        <v>15</v>
      </c>
    </row>
    <row r="50" spans="1:23" s="11" customFormat="1" ht="12.75">
      <c r="A50" s="18" t="s">
        <v>82</v>
      </c>
      <c r="C50" s="11">
        <f>COUNTIF(D7:D35,3)</f>
        <v>1</v>
      </c>
      <c r="O50" s="18" t="s">
        <v>92</v>
      </c>
      <c r="Q50" s="11">
        <f>COUNTIF(P7:P35,0)</f>
        <v>13</v>
      </c>
      <c r="V50" s="11" t="s">
        <v>105</v>
      </c>
      <c r="W50" s="11">
        <f>COUNTIF(AB7:AB35,1)</f>
        <v>13</v>
      </c>
    </row>
    <row r="51" spans="22:23" ht="12.75">
      <c r="V51" s="11" t="s">
        <v>106</v>
      </c>
      <c r="W51">
        <f>COUNTIF(AB7:AB35,2)</f>
        <v>15</v>
      </c>
    </row>
    <row r="52" spans="1:15" ht="12.75">
      <c r="A52" t="s">
        <v>91</v>
      </c>
      <c r="O52" s="18" t="s">
        <v>140</v>
      </c>
    </row>
    <row r="54" spans="1:18" ht="12.75">
      <c r="A54" t="s">
        <v>92</v>
      </c>
      <c r="C54">
        <f>COUNTIF(F7:F35,0)</f>
        <v>13</v>
      </c>
      <c r="O54" t="s">
        <v>113</v>
      </c>
      <c r="R54">
        <v>13</v>
      </c>
    </row>
    <row r="55" spans="1:18" ht="12.75">
      <c r="A55" t="s">
        <v>93</v>
      </c>
      <c r="C55">
        <f>(COUNTIF(F7:F35,"&lt;=15")-13)</f>
        <v>5</v>
      </c>
      <c r="O55" t="s">
        <v>114</v>
      </c>
      <c r="R55">
        <v>4</v>
      </c>
    </row>
    <row r="56" spans="1:18" ht="12.75">
      <c r="A56" t="s">
        <v>94</v>
      </c>
      <c r="C56">
        <f>COUNTIF(F7:F35,20)</f>
        <v>7</v>
      </c>
      <c r="O56" t="s">
        <v>115</v>
      </c>
      <c r="R56">
        <v>14</v>
      </c>
    </row>
    <row r="57" spans="1:18" ht="12.75">
      <c r="A57" t="s">
        <v>95</v>
      </c>
      <c r="C57">
        <f>COUNTIF(F7:F35,25)</f>
        <v>2</v>
      </c>
      <c r="O57" t="s">
        <v>116</v>
      </c>
      <c r="R57">
        <v>4</v>
      </c>
    </row>
    <row r="58" spans="1:18" ht="12.75">
      <c r="A58" t="s">
        <v>96</v>
      </c>
      <c r="C58">
        <f>COUNTIF(F7:F35,"&gt;25")</f>
        <v>2</v>
      </c>
      <c r="O58" t="s">
        <v>104</v>
      </c>
      <c r="R58">
        <v>1</v>
      </c>
    </row>
    <row r="59" spans="15:18" ht="12.75">
      <c r="O59" t="s">
        <v>92</v>
      </c>
      <c r="R59">
        <f>COUNTIF(Q7:Q35,0)</f>
        <v>13</v>
      </c>
    </row>
    <row r="61" ht="12.75">
      <c r="O61" t="s">
        <v>117</v>
      </c>
    </row>
    <row r="63" spans="15:18" ht="12.75">
      <c r="O63" t="s">
        <v>118</v>
      </c>
      <c r="R63">
        <f>COUNTIF(S7:S35,1)</f>
        <v>3</v>
      </c>
    </row>
    <row r="64" spans="15:18" ht="12.75">
      <c r="O64" t="s">
        <v>119</v>
      </c>
      <c r="R64">
        <f>COUNTIF(S7:S35,2)</f>
        <v>1</v>
      </c>
    </row>
    <row r="65" spans="15:18" ht="12.75">
      <c r="O65" t="s">
        <v>123</v>
      </c>
      <c r="R65">
        <f>COUNTIF(S7:S35,"1,2")</f>
        <v>3</v>
      </c>
    </row>
    <row r="66" spans="15:18" ht="12.75">
      <c r="O66" t="s">
        <v>120</v>
      </c>
      <c r="R66">
        <f>COUNTIF(S7:S35,3)</f>
        <v>4</v>
      </c>
    </row>
    <row r="67" spans="15:18" ht="12.75">
      <c r="O67" t="s">
        <v>104</v>
      </c>
      <c r="R67">
        <f>COUNTIF(S7:S35,4)</f>
        <v>3</v>
      </c>
    </row>
    <row r="68" spans="15:18" ht="12.75">
      <c r="O68" t="s">
        <v>92</v>
      </c>
      <c r="R68">
        <f>COUNTIF(S7:S35,0)</f>
        <v>15</v>
      </c>
    </row>
    <row r="70" ht="12.75">
      <c r="A70" s="25" t="s">
        <v>77</v>
      </c>
    </row>
    <row r="92" ht="12.75">
      <c r="A92" s="25" t="s">
        <v>139</v>
      </c>
    </row>
    <row r="114" ht="12.75">
      <c r="A114" s="25" t="s">
        <v>12</v>
      </c>
    </row>
    <row r="137" ht="12.75">
      <c r="A137" s="25" t="s">
        <v>141</v>
      </c>
    </row>
    <row r="155" ht="12.75">
      <c r="AL155" s="11"/>
    </row>
    <row r="161" ht="12.75">
      <c r="AM161" s="11"/>
    </row>
    <row r="162" ht="12.75">
      <c r="AM162" s="11"/>
    </row>
    <row r="165" ht="12.75">
      <c r="AM165" s="11"/>
    </row>
    <row r="166" ht="12.75">
      <c r="AM166" s="11"/>
    </row>
    <row r="167" ht="12.75">
      <c r="AM167" s="11"/>
    </row>
    <row r="168" ht="12.75">
      <c r="AM168" s="11"/>
    </row>
    <row r="169" ht="12.75">
      <c r="AM169" s="11"/>
    </row>
    <row r="170" ht="12.75">
      <c r="AM170" s="11"/>
    </row>
    <row r="171" ht="12.75">
      <c r="AM171" s="11"/>
    </row>
    <row r="172" ht="12.75">
      <c r="AM172" s="11"/>
    </row>
  </sheetData>
  <mergeCells count="12">
    <mergeCell ref="AC5:AH5"/>
    <mergeCell ref="AI5:AI6"/>
    <mergeCell ref="F5:F6"/>
    <mergeCell ref="A5:E5"/>
    <mergeCell ref="AB5:AB6"/>
    <mergeCell ref="G5:N5"/>
    <mergeCell ref="O5:T5"/>
    <mergeCell ref="U5:AA5"/>
    <mergeCell ref="A1:AI1"/>
    <mergeCell ref="A2:AI2"/>
    <mergeCell ref="A3:AI3"/>
    <mergeCell ref="A4:AI4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ELTE 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Jesús Reyes</dc:creator>
  <cp:keywords/>
  <dc:description/>
  <cp:lastModifiedBy>Jesus Reyes</cp:lastModifiedBy>
  <dcterms:created xsi:type="dcterms:W3CDTF">2005-10-01T09:31:45Z</dcterms:created>
  <dcterms:modified xsi:type="dcterms:W3CDTF">2006-01-02T11:51:29Z</dcterms:modified>
  <cp:category/>
  <cp:version/>
  <cp:contentType/>
  <cp:contentStatus/>
</cp:coreProperties>
</file>